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9285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calcPr calcId="145621"/>
</workbook>
</file>

<file path=xl/calcChain.xml><?xml version="1.0" encoding="utf-8"?>
<calcChain xmlns="http://schemas.openxmlformats.org/spreadsheetml/2006/main">
  <c r="D24" i="4" l="1"/>
  <c r="C24" i="4"/>
  <c r="B24" i="4"/>
  <c r="D13" i="4"/>
  <c r="D16" i="4" s="1"/>
  <c r="D18" i="4" s="1"/>
  <c r="D20" i="4" s="1"/>
  <c r="D14" i="4"/>
  <c r="C13" i="4"/>
  <c r="C16" i="4" s="1"/>
  <c r="C18" i="4" s="1"/>
  <c r="C20" i="4" s="1"/>
  <c r="C14" i="4"/>
  <c r="D19" i="4"/>
  <c r="C19" i="4"/>
  <c r="B13" i="4"/>
  <c r="B16" i="4" s="1"/>
  <c r="B18" i="4" s="1"/>
  <c r="B20" i="4" s="1"/>
  <c r="B19" i="4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D10" i="6"/>
  <c r="G10" i="6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D75" i="7"/>
  <c r="G75" i="7" s="1"/>
  <c r="D74" i="7"/>
  <c r="G74" i="7" s="1"/>
  <c r="D73" i="7"/>
  <c r="G73" i="7" s="1"/>
  <c r="D72" i="7"/>
  <c r="G72" i="7" s="1"/>
  <c r="D71" i="7"/>
  <c r="G71" i="7" s="1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D62" i="7"/>
  <c r="G62" i="7" s="1"/>
  <c r="D61" i="7"/>
  <c r="G61" i="7" s="1"/>
  <c r="D60" i="7"/>
  <c r="G60" i="7" s="1"/>
  <c r="D59" i="7"/>
  <c r="G59" i="7" s="1"/>
  <c r="D58" i="7"/>
  <c r="G58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8" i="7"/>
  <c r="G48" i="7" s="1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G38" i="7" s="1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G18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D11" i="8"/>
  <c r="G11" i="8" s="1"/>
  <c r="D12" i="8"/>
  <c r="G12" i="8" s="1"/>
  <c r="D13" i="8"/>
  <c r="G13" i="8" s="1"/>
  <c r="D14" i="8"/>
  <c r="G14" i="8" s="1"/>
  <c r="D15" i="8"/>
  <c r="G15" i="8" s="1"/>
  <c r="D10" i="8"/>
  <c r="G10" i="8" s="1"/>
  <c r="F10" i="9" l="1"/>
  <c r="E10" i="9"/>
  <c r="C10" i="9"/>
  <c r="D10" i="9" s="1"/>
  <c r="D11" i="9" l="1"/>
  <c r="G10" i="9"/>
  <c r="G11" i="9" s="1"/>
</calcChain>
</file>

<file path=xl/sharedStrings.xml><?xml version="1.0" encoding="utf-8"?>
<sst xmlns="http://schemas.openxmlformats.org/spreadsheetml/2006/main" count="305" uniqueCount="208">
  <si>
    <t>Cuenta Pública 2016</t>
  </si>
  <si>
    <t>Estado Analítico del Ejercicio del Presupuesto de Egresos</t>
  </si>
  <si>
    <t>Indicadores de Postura Fiscal</t>
  </si>
  <si>
    <t>Del  1o. de Enero al 30 de Septiembre de 2016</t>
  </si>
  <si>
    <t>(Pesos)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</si>
  <si>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</si>
  <si>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</si>
  <si>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</si>
  <si>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</si>
  <si>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</si>
  <si>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</si>
  <si>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</si>
  <si>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</si>
  <si>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</si>
  <si>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</si>
  <si>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</si>
  <si>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</si>
  <si>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</si>
  <si>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>Pagado 3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</si>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</sst>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40" workbookViewId="0">
      <selection activeCell="A49" sqref="A49:XFD55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207</v>
      </c>
      <c r="B2" s="23"/>
      <c r="C2" s="23"/>
      <c r="D2" s="23"/>
      <c r="E2" s="23"/>
      <c r="F2" s="23"/>
      <c r="G2" s="23"/>
    </row>
    <row r="3" spans="1:7" x14ac:dyDescent="0.25">
      <c r="A3" s="23" t="s">
        <v>175</v>
      </c>
      <c r="B3" s="23"/>
      <c r="C3" s="23"/>
      <c r="D3" s="23"/>
      <c r="E3" s="23"/>
      <c r="F3" s="23"/>
      <c r="G3" s="23"/>
    </row>
    <row r="4" spans="1:7" x14ac:dyDescent="0.25">
      <c r="A4" s="23" t="s">
        <v>3</v>
      </c>
      <c r="B4" s="23"/>
      <c r="C4" s="23"/>
      <c r="D4" s="23"/>
      <c r="E4" s="23"/>
      <c r="F4" s="23"/>
      <c r="G4" s="23"/>
    </row>
    <row r="5" spans="1:7" x14ac:dyDescent="0.25">
      <c r="A5" s="23" t="s">
        <v>4</v>
      </c>
      <c r="B5" s="23"/>
      <c r="C5" s="23"/>
      <c r="D5" s="23"/>
      <c r="E5" s="23"/>
      <c r="F5" s="23"/>
      <c r="G5" s="23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5" t="s">
        <v>180</v>
      </c>
      <c r="B7" s="3" t="s">
        <v>17</v>
      </c>
      <c r="C7" s="3" t="s">
        <v>176</v>
      </c>
      <c r="D7" s="3" t="s">
        <v>29</v>
      </c>
      <c r="E7" s="3" t="s">
        <v>6</v>
      </c>
      <c r="F7" s="3" t="s">
        <v>177</v>
      </c>
      <c r="G7" s="6" t="s">
        <v>178</v>
      </c>
    </row>
    <row r="8" spans="1:7" x14ac:dyDescent="0.25">
      <c r="A8" s="7"/>
      <c r="B8" s="8">
        <v>1</v>
      </c>
      <c r="C8" s="8">
        <v>2</v>
      </c>
      <c r="D8" s="8" t="s">
        <v>32</v>
      </c>
      <c r="E8" s="8">
        <v>4</v>
      </c>
      <c r="F8" s="8">
        <v>5</v>
      </c>
      <c r="G8" s="9" t="s">
        <v>179</v>
      </c>
    </row>
    <row r="9" spans="1:7" x14ac:dyDescent="0.25">
      <c r="A9" s="13" t="s">
        <v>181</v>
      </c>
      <c r="B9" s="14">
        <v>1463536275</v>
      </c>
      <c r="C9" s="14">
        <v>0</v>
      </c>
      <c r="D9" s="14">
        <v>1463536275</v>
      </c>
      <c r="E9" s="14">
        <v>1297507042.0799999</v>
      </c>
      <c r="F9" s="14">
        <v>1297507042.0799999</v>
      </c>
      <c r="G9" s="15">
        <v>-166029232.91999999</v>
      </c>
    </row>
    <row r="10" spans="1:7" x14ac:dyDescent="0.25">
      <c r="A10" s="13" t="s">
        <v>182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183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184</v>
      </c>
      <c r="B12" s="14">
        <v>723558501</v>
      </c>
      <c r="C12" s="14">
        <v>0</v>
      </c>
      <c r="D12" s="14">
        <v>723558501</v>
      </c>
      <c r="E12" s="14">
        <v>662558180.73000002</v>
      </c>
      <c r="F12" s="14">
        <v>662558180.73000002</v>
      </c>
      <c r="G12" s="15">
        <v>-61000320.270000003</v>
      </c>
    </row>
    <row r="13" spans="1:7" x14ac:dyDescent="0.25">
      <c r="A13" s="13" t="s">
        <v>185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 x14ac:dyDescent="0.25">
      <c r="A14" s="13" t="s">
        <v>186</v>
      </c>
      <c r="B14" s="14">
        <v>1460330</v>
      </c>
      <c r="C14" s="14">
        <v>0</v>
      </c>
      <c r="D14" s="14">
        <v>1460330</v>
      </c>
      <c r="E14" s="14">
        <v>20039527.420000002</v>
      </c>
      <c r="F14" s="14">
        <v>20039527.420000002</v>
      </c>
      <c r="G14" s="15">
        <v>18579197.420000002</v>
      </c>
    </row>
    <row r="15" spans="1:7" x14ac:dyDescent="0.25">
      <c r="A15" s="13" t="s">
        <v>187</v>
      </c>
      <c r="B15" s="14">
        <v>34959099</v>
      </c>
      <c r="C15" s="14">
        <v>0</v>
      </c>
      <c r="D15" s="14">
        <v>34959099</v>
      </c>
      <c r="E15" s="14">
        <v>30182941.809999999</v>
      </c>
      <c r="F15" s="14">
        <v>30182941.809999999</v>
      </c>
      <c r="G15" s="15">
        <v>-4776157.1900000004</v>
      </c>
    </row>
    <row r="16" spans="1:7" x14ac:dyDescent="0.25">
      <c r="A16" s="13" t="s">
        <v>188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186</v>
      </c>
      <c r="B17" s="14">
        <v>540580004</v>
      </c>
      <c r="C17" s="14">
        <v>0</v>
      </c>
      <c r="D17" s="14">
        <v>540580004</v>
      </c>
      <c r="E17" s="14">
        <v>355777526.75</v>
      </c>
      <c r="F17" s="14">
        <v>355777526.75</v>
      </c>
      <c r="G17" s="15">
        <v>-184802477.25</v>
      </c>
    </row>
    <row r="18" spans="1:8" x14ac:dyDescent="0.25">
      <c r="A18" s="13" t="s">
        <v>187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189</v>
      </c>
      <c r="B19" s="14">
        <v>2611162970</v>
      </c>
      <c r="C19" s="14">
        <v>0</v>
      </c>
      <c r="D19" s="14">
        <v>2611162970</v>
      </c>
      <c r="E19" s="14">
        <v>0</v>
      </c>
      <c r="F19" s="14">
        <v>0</v>
      </c>
      <c r="G19" s="15">
        <v>-2611162970</v>
      </c>
    </row>
    <row r="20" spans="1:8" x14ac:dyDescent="0.25">
      <c r="A20" s="13" t="s">
        <v>155</v>
      </c>
      <c r="B20" s="14">
        <v>29229904806</v>
      </c>
      <c r="C20" s="14">
        <v>0</v>
      </c>
      <c r="D20" s="14">
        <v>29229904806</v>
      </c>
      <c r="E20" s="14">
        <v>19773223202.900002</v>
      </c>
      <c r="F20" s="14">
        <v>19773223202.900002</v>
      </c>
      <c r="G20" s="15">
        <v>-9456681603.1000004</v>
      </c>
    </row>
    <row r="21" spans="1:8" x14ac:dyDescent="0.25">
      <c r="A21" s="13" t="s">
        <v>124</v>
      </c>
      <c r="B21" s="14">
        <v>1753860445</v>
      </c>
      <c r="C21" s="14">
        <v>0</v>
      </c>
      <c r="D21" s="14">
        <v>1753860445</v>
      </c>
      <c r="E21" s="14">
        <v>1327974160.72</v>
      </c>
      <c r="F21" s="14">
        <v>1327974160.72</v>
      </c>
      <c r="G21" s="15">
        <v>-425886284.27999997</v>
      </c>
    </row>
    <row r="22" spans="1:8" x14ac:dyDescent="0.25">
      <c r="A22" s="13" t="s">
        <v>190</v>
      </c>
      <c r="B22" s="14">
        <v>580322976</v>
      </c>
      <c r="C22" s="14">
        <v>1500000000</v>
      </c>
      <c r="D22" s="14">
        <v>2080322976</v>
      </c>
      <c r="E22" s="14">
        <v>200000000</v>
      </c>
      <c r="F22" s="14">
        <v>200000000</v>
      </c>
      <c r="G22" s="15">
        <v>-380322976</v>
      </c>
    </row>
    <row r="23" spans="1:8" x14ac:dyDescent="0.25">
      <c r="A23" s="10" t="s">
        <v>191</v>
      </c>
      <c r="B23" s="11">
        <v>36939345406</v>
      </c>
      <c r="C23" s="11">
        <v>1500000000</v>
      </c>
      <c r="D23" s="11">
        <v>38439345406</v>
      </c>
      <c r="E23" s="11">
        <v>23667262582.41</v>
      </c>
      <c r="F23" s="11">
        <v>23667262582.41</v>
      </c>
      <c r="G23" s="12">
        <v>-13272082823.59</v>
      </c>
      <c r="H23" s="1"/>
    </row>
    <row r="24" spans="1:8" x14ac:dyDescent="0.25">
      <c r="A24" s="10" t="s">
        <v>192</v>
      </c>
      <c r="B24" s="11">
        <v>33747859460</v>
      </c>
      <c r="C24" s="11">
        <v>0</v>
      </c>
      <c r="D24" s="11">
        <v>33747859460</v>
      </c>
      <c r="E24" s="11">
        <v>23467262582.41</v>
      </c>
      <c r="F24" s="11">
        <v>23467262582.41</v>
      </c>
      <c r="G24" s="12">
        <v>-10280596877.59</v>
      </c>
      <c r="H24" s="1"/>
    </row>
    <row r="25" spans="1:8" x14ac:dyDescent="0.25">
      <c r="A25" s="13" t="s">
        <v>193</v>
      </c>
      <c r="B25" s="14">
        <v>1463536275</v>
      </c>
      <c r="C25" s="14">
        <v>0</v>
      </c>
      <c r="D25" s="14">
        <v>1463536275</v>
      </c>
      <c r="E25" s="14">
        <v>1297507042.0799999</v>
      </c>
      <c r="F25" s="14">
        <v>1297507042.0799999</v>
      </c>
      <c r="G25" s="15">
        <v>-166029232.91999999</v>
      </c>
    </row>
    <row r="26" spans="1:8" x14ac:dyDescent="0.25">
      <c r="A26" s="13" t="s">
        <v>194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 x14ac:dyDescent="0.25">
      <c r="A27" s="13" t="s">
        <v>195</v>
      </c>
      <c r="B27" s="14">
        <v>723558501</v>
      </c>
      <c r="C27" s="14">
        <v>0</v>
      </c>
      <c r="D27" s="14">
        <v>723558501</v>
      </c>
      <c r="E27" s="14">
        <v>662558180.73000002</v>
      </c>
      <c r="F27" s="14">
        <v>662558180.73000002</v>
      </c>
      <c r="G27" s="15">
        <v>-61000320.270000003</v>
      </c>
    </row>
    <row r="28" spans="1:8" x14ac:dyDescent="0.25">
      <c r="A28" s="13" t="s">
        <v>196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3" t="s">
        <v>197</v>
      </c>
      <c r="B29" s="14">
        <v>1460330</v>
      </c>
      <c r="C29" s="14">
        <v>0</v>
      </c>
      <c r="D29" s="14">
        <v>1460330</v>
      </c>
      <c r="E29" s="14">
        <v>20039527.420000002</v>
      </c>
      <c r="F29" s="14">
        <v>20039527.420000002</v>
      </c>
      <c r="G29" s="15">
        <v>18579197.420000002</v>
      </c>
    </row>
    <row r="30" spans="1:8" x14ac:dyDescent="0.25">
      <c r="A30" s="13" t="s">
        <v>198</v>
      </c>
      <c r="B30" s="14">
        <v>34959099</v>
      </c>
      <c r="C30" s="14">
        <v>0</v>
      </c>
      <c r="D30" s="14">
        <v>34959099</v>
      </c>
      <c r="E30" s="14">
        <v>30182941.809999999</v>
      </c>
      <c r="F30" s="14">
        <v>30182941.809999999</v>
      </c>
      <c r="G30" s="15">
        <v>-4776157.1900000004</v>
      </c>
    </row>
    <row r="31" spans="1:8" x14ac:dyDescent="0.25">
      <c r="A31" s="13" t="s">
        <v>199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197</v>
      </c>
      <c r="B32" s="14">
        <v>540580004</v>
      </c>
      <c r="C32" s="14">
        <v>0</v>
      </c>
      <c r="D32" s="14">
        <v>540580004</v>
      </c>
      <c r="E32" s="14">
        <v>355777526.75</v>
      </c>
      <c r="F32" s="14">
        <v>355777526.75</v>
      </c>
      <c r="G32" s="15">
        <v>-184802477.25</v>
      </c>
    </row>
    <row r="33" spans="1:8" x14ac:dyDescent="0.25">
      <c r="A33" s="13" t="s">
        <v>198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3" t="s">
        <v>200</v>
      </c>
      <c r="B34" s="14">
        <v>29229904806</v>
      </c>
      <c r="C34" s="14">
        <v>0</v>
      </c>
      <c r="D34" s="14">
        <v>29229904806</v>
      </c>
      <c r="E34" s="14">
        <v>19773223202.900002</v>
      </c>
      <c r="F34" s="14">
        <v>19773223202.900002</v>
      </c>
      <c r="G34" s="15">
        <v>-9456681603.1000004</v>
      </c>
    </row>
    <row r="35" spans="1:8" x14ac:dyDescent="0.25">
      <c r="A35" s="13" t="s">
        <v>201</v>
      </c>
      <c r="B35" s="14">
        <v>1753860445</v>
      </c>
      <c r="C35" s="14">
        <v>0</v>
      </c>
      <c r="D35" s="14">
        <v>1753860445</v>
      </c>
      <c r="E35" s="14">
        <v>1327974160.72</v>
      </c>
      <c r="F35" s="14">
        <v>1327974160.72</v>
      </c>
      <c r="G35" s="15">
        <v>-425886284.27999997</v>
      </c>
    </row>
    <row r="36" spans="1:8" x14ac:dyDescent="0.25">
      <c r="A36" s="10" t="s">
        <v>202</v>
      </c>
      <c r="B36" s="11">
        <v>2611162970</v>
      </c>
      <c r="C36" s="11">
        <v>0</v>
      </c>
      <c r="D36" s="11">
        <v>2611162970</v>
      </c>
      <c r="E36" s="11">
        <v>0</v>
      </c>
      <c r="F36" s="11">
        <v>0</v>
      </c>
      <c r="G36" s="12">
        <v>-2611162970</v>
      </c>
      <c r="H36" s="1"/>
    </row>
    <row r="37" spans="1:8" x14ac:dyDescent="0.25">
      <c r="A37" s="13" t="s">
        <v>203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204</v>
      </c>
      <c r="B38" s="14">
        <v>2611162970</v>
      </c>
      <c r="C38" s="14">
        <v>0</v>
      </c>
      <c r="D38" s="14">
        <v>2611162970</v>
      </c>
      <c r="E38" s="14">
        <v>0</v>
      </c>
      <c r="F38" s="14">
        <v>0</v>
      </c>
      <c r="G38" s="15">
        <v>-2611162970</v>
      </c>
    </row>
    <row r="39" spans="1:8" x14ac:dyDescent="0.25">
      <c r="A39" s="13" t="s">
        <v>201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 x14ac:dyDescent="0.25">
      <c r="A40" s="10" t="s">
        <v>205</v>
      </c>
      <c r="B40" s="11">
        <v>580322976</v>
      </c>
      <c r="C40" s="11">
        <v>1500000000</v>
      </c>
      <c r="D40" s="11">
        <v>2080322976</v>
      </c>
      <c r="E40" s="11">
        <v>200000000</v>
      </c>
      <c r="F40" s="11">
        <v>200000000</v>
      </c>
      <c r="G40" s="12">
        <v>-380322976</v>
      </c>
      <c r="H40" s="1"/>
    </row>
    <row r="41" spans="1:8" x14ac:dyDescent="0.25">
      <c r="A41" s="13" t="s">
        <v>206</v>
      </c>
      <c r="B41" s="14">
        <v>580322976</v>
      </c>
      <c r="C41" s="14">
        <v>1500000000</v>
      </c>
      <c r="D41" s="14">
        <v>2080322976</v>
      </c>
      <c r="E41" s="14">
        <v>200000000</v>
      </c>
      <c r="F41" s="14">
        <v>200000000</v>
      </c>
      <c r="G41" s="15">
        <v>-380322976</v>
      </c>
    </row>
    <row r="42" spans="1:8" x14ac:dyDescent="0.25">
      <c r="A42" s="10" t="s">
        <v>191</v>
      </c>
      <c r="B42" s="11">
        <v>36939345406</v>
      </c>
      <c r="C42" s="11">
        <v>1500000000</v>
      </c>
      <c r="D42" s="11">
        <v>38439345406</v>
      </c>
      <c r="E42" s="11">
        <v>23667262582.41</v>
      </c>
      <c r="F42" s="11">
        <v>23667262582.41</v>
      </c>
      <c r="G42" s="12">
        <v>-13272082823.59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opLeftCell="A5" workbookViewId="0">
      <selection activeCell="A17" sqref="A17:XFD24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207</v>
      </c>
      <c r="B2" s="23"/>
      <c r="C2" s="23"/>
      <c r="D2" s="23"/>
      <c r="E2" s="23"/>
      <c r="F2" s="23"/>
      <c r="G2" s="23"/>
    </row>
    <row r="3" spans="1:7" x14ac:dyDescent="0.25">
      <c r="A3" s="23" t="s">
        <v>1</v>
      </c>
      <c r="B3" s="23"/>
      <c r="C3" s="23"/>
      <c r="D3" s="23"/>
      <c r="E3" s="23"/>
      <c r="F3" s="23"/>
      <c r="G3" s="23"/>
    </row>
    <row r="4" spans="1:7" x14ac:dyDescent="0.25">
      <c r="A4" s="23" t="s">
        <v>173</v>
      </c>
      <c r="B4" s="23"/>
      <c r="C4" s="23"/>
      <c r="D4" s="23"/>
      <c r="E4" s="23"/>
      <c r="F4" s="23"/>
      <c r="G4" s="23"/>
    </row>
    <row r="5" spans="1:7" x14ac:dyDescent="0.25">
      <c r="A5" s="23" t="s">
        <v>3</v>
      </c>
      <c r="B5" s="23"/>
      <c r="C5" s="23"/>
      <c r="D5" s="23"/>
      <c r="E5" s="23"/>
      <c r="F5" s="23"/>
      <c r="G5" s="23"/>
    </row>
    <row r="6" spans="1:7" x14ac:dyDescent="0.25">
      <c r="A6" s="23" t="s">
        <v>4</v>
      </c>
      <c r="B6" s="23"/>
      <c r="C6" s="23"/>
      <c r="D6" s="23"/>
      <c r="E6" s="23"/>
      <c r="F6" s="23"/>
      <c r="G6" s="23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5" t="s">
        <v>8</v>
      </c>
      <c r="B8" s="3" t="s">
        <v>27</v>
      </c>
      <c r="C8" s="3" t="s">
        <v>28</v>
      </c>
      <c r="D8" s="3" t="s">
        <v>29</v>
      </c>
      <c r="E8" s="3" t="s">
        <v>6</v>
      </c>
      <c r="F8" s="3" t="s">
        <v>30</v>
      </c>
      <c r="G8" s="6" t="s">
        <v>31</v>
      </c>
    </row>
    <row r="9" spans="1:7" x14ac:dyDescent="0.25">
      <c r="A9" s="19"/>
      <c r="B9" s="20">
        <v>1</v>
      </c>
      <c r="C9" s="20">
        <v>2</v>
      </c>
      <c r="D9" s="20" t="s">
        <v>32</v>
      </c>
      <c r="E9" s="20">
        <v>4</v>
      </c>
      <c r="F9" s="20">
        <v>5</v>
      </c>
      <c r="G9" s="21" t="s">
        <v>33</v>
      </c>
    </row>
    <row r="10" spans="1:7" x14ac:dyDescent="0.25">
      <c r="A10" s="10" t="s">
        <v>207</v>
      </c>
      <c r="B10" s="11">
        <v>36939345402</v>
      </c>
      <c r="C10" s="11">
        <f>SUM(C11:C16)</f>
        <v>4253719671.1599998</v>
      </c>
      <c r="D10" s="11">
        <f>+B10+C10</f>
        <v>41193065073.160004</v>
      </c>
      <c r="E10" s="11">
        <f>SUM(E11:E16)</f>
        <v>23313752251.330002</v>
      </c>
      <c r="F10" s="11">
        <f>SUM(F11:F16)</f>
        <v>22489640352.669998</v>
      </c>
      <c r="G10" s="12">
        <f>+D10-E10</f>
        <v>17879312821.830002</v>
      </c>
    </row>
    <row r="11" spans="1:7" x14ac:dyDescent="0.25">
      <c r="A11" s="13" t="s">
        <v>174</v>
      </c>
      <c r="B11" s="14">
        <v>36939345402</v>
      </c>
      <c r="C11" s="14">
        <v>4253719671.1599998</v>
      </c>
      <c r="D11" s="11">
        <f>+D10</f>
        <v>41193065073.160004</v>
      </c>
      <c r="E11" s="14">
        <v>23313752251.330002</v>
      </c>
      <c r="F11" s="14">
        <v>22489640352.669998</v>
      </c>
      <c r="G11" s="12">
        <f>+G10</f>
        <v>17879312821.830002</v>
      </c>
    </row>
    <row r="12" spans="1:7" x14ac:dyDescent="0.25">
      <c r="A12" s="16"/>
      <c r="B12" s="17"/>
      <c r="C12" s="17"/>
      <c r="D12" s="17"/>
      <c r="E12" s="17"/>
      <c r="F12" s="17"/>
      <c r="G12" s="18"/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opLeftCell="A9" workbookViewId="0">
      <selection activeCell="A21" sqref="A21:XFD30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</row>
    <row r="2" spans="1:8" x14ac:dyDescent="0.25">
      <c r="A2" s="23" t="s">
        <v>207</v>
      </c>
      <c r="B2" s="23"/>
      <c r="C2" s="23"/>
      <c r="D2" s="23"/>
      <c r="E2" s="23"/>
      <c r="F2" s="23"/>
      <c r="G2" s="23"/>
    </row>
    <row r="3" spans="1:8" x14ac:dyDescent="0.25">
      <c r="A3" s="23" t="s">
        <v>1</v>
      </c>
      <c r="B3" s="23"/>
      <c r="C3" s="23"/>
      <c r="D3" s="23"/>
      <c r="E3" s="23"/>
      <c r="F3" s="23"/>
      <c r="G3" s="23"/>
    </row>
    <row r="4" spans="1:8" x14ac:dyDescent="0.25">
      <c r="A4" s="23" t="s">
        <v>167</v>
      </c>
      <c r="B4" s="23"/>
      <c r="C4" s="23"/>
      <c r="D4" s="23"/>
      <c r="E4" s="23"/>
      <c r="F4" s="23"/>
      <c r="G4" s="23"/>
    </row>
    <row r="5" spans="1:8" x14ac:dyDescent="0.25">
      <c r="A5" s="23" t="s">
        <v>3</v>
      </c>
      <c r="B5" s="23"/>
      <c r="C5" s="23"/>
      <c r="D5" s="23"/>
      <c r="E5" s="23"/>
      <c r="F5" s="23"/>
      <c r="G5" s="23"/>
    </row>
    <row r="6" spans="1:8" x14ac:dyDescent="0.25">
      <c r="A6" s="23" t="s">
        <v>4</v>
      </c>
      <c r="B6" s="23"/>
      <c r="C6" s="23"/>
      <c r="D6" s="23"/>
      <c r="E6" s="23"/>
      <c r="F6" s="23"/>
      <c r="G6" s="23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8</v>
      </c>
      <c r="B8" s="3" t="s">
        <v>27</v>
      </c>
      <c r="C8" s="3" t="s">
        <v>28</v>
      </c>
      <c r="D8" s="3" t="s">
        <v>29</v>
      </c>
      <c r="E8" s="3" t="s">
        <v>6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3" t="s">
        <v>168</v>
      </c>
      <c r="B10" s="14">
        <v>25897843733</v>
      </c>
      <c r="C10" s="14">
        <v>2646952503.9299998</v>
      </c>
      <c r="D10" s="11">
        <f>+B10+C10</f>
        <v>28544796236.93</v>
      </c>
      <c r="E10" s="14">
        <v>16634292823.68</v>
      </c>
      <c r="F10" s="14">
        <v>15947093865.129999</v>
      </c>
      <c r="G10" s="12">
        <f>+D10-E10</f>
        <v>11910503413.25</v>
      </c>
    </row>
    <row r="11" spans="1:8" x14ac:dyDescent="0.25">
      <c r="A11" s="13" t="s">
        <v>169</v>
      </c>
      <c r="B11" s="14">
        <v>4715135319</v>
      </c>
      <c r="C11" s="14">
        <v>635591216.5</v>
      </c>
      <c r="D11" s="11">
        <f t="shared" ref="D11:D15" si="0">+B11+C11</f>
        <v>5350726535.5</v>
      </c>
      <c r="E11" s="14">
        <v>1255992226.9200001</v>
      </c>
      <c r="F11" s="14">
        <v>1129273234.99</v>
      </c>
      <c r="G11" s="12">
        <f t="shared" ref="G11:G15" si="1">+D11-E11</f>
        <v>4094734308.5799999</v>
      </c>
    </row>
    <row r="12" spans="1:8" x14ac:dyDescent="0.25">
      <c r="A12" s="13" t="s">
        <v>170</v>
      </c>
      <c r="B12" s="14">
        <v>210577491</v>
      </c>
      <c r="C12" s="14">
        <v>0</v>
      </c>
      <c r="D12" s="11">
        <f t="shared" si="0"/>
        <v>210577491</v>
      </c>
      <c r="E12" s="14">
        <v>133798641.22</v>
      </c>
      <c r="F12" s="14">
        <v>133798641.22</v>
      </c>
      <c r="G12" s="12">
        <f t="shared" si="1"/>
        <v>76778849.780000001</v>
      </c>
    </row>
    <row r="13" spans="1:8" x14ac:dyDescent="0.25">
      <c r="A13" s="13" t="s">
        <v>171</v>
      </c>
      <c r="B13" s="14">
        <v>653500000</v>
      </c>
      <c r="C13" s="14">
        <v>352129920.02999997</v>
      </c>
      <c r="D13" s="11">
        <f t="shared" si="0"/>
        <v>1005629920.03</v>
      </c>
      <c r="E13" s="14">
        <v>441312549.54000002</v>
      </c>
      <c r="F13" s="14">
        <v>436618601.36000001</v>
      </c>
      <c r="G13" s="12">
        <f t="shared" si="1"/>
        <v>564317370.49000001</v>
      </c>
    </row>
    <row r="14" spans="1:8" x14ac:dyDescent="0.25">
      <c r="A14" s="13" t="s">
        <v>172</v>
      </c>
      <c r="B14" s="14">
        <v>5462288859</v>
      </c>
      <c r="C14" s="14">
        <v>619046030.70000005</v>
      </c>
      <c r="D14" s="11">
        <f t="shared" si="0"/>
        <v>6081334889.6999998</v>
      </c>
      <c r="E14" s="14">
        <v>4848356009.9700003</v>
      </c>
      <c r="F14" s="14">
        <v>4842856009.9700003</v>
      </c>
      <c r="G14" s="12">
        <f t="shared" si="1"/>
        <v>1232978879.7299995</v>
      </c>
    </row>
    <row r="15" spans="1:8" x14ac:dyDescent="0.25">
      <c r="A15" s="10" t="s">
        <v>63</v>
      </c>
      <c r="B15" s="11">
        <v>36939345402</v>
      </c>
      <c r="C15" s="11">
        <v>4253719671.1599998</v>
      </c>
      <c r="D15" s="11">
        <f t="shared" si="0"/>
        <v>41193065073.160004</v>
      </c>
      <c r="E15" s="11">
        <v>23313752251.330002</v>
      </c>
      <c r="F15" s="11">
        <v>22489640352.669998</v>
      </c>
      <c r="G15" s="12">
        <f t="shared" si="1"/>
        <v>17879312821.830002</v>
      </c>
      <c r="H15" s="1"/>
    </row>
    <row r="16" spans="1:8" x14ac:dyDescent="0.25">
      <c r="A16" s="16"/>
      <c r="B16" s="17"/>
      <c r="C16" s="17"/>
      <c r="D16" s="17"/>
      <c r="E16" s="17"/>
      <c r="F16" s="17"/>
      <c r="G16" s="18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77" workbookViewId="0">
      <selection activeCell="A87" sqref="A87:XFD97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</row>
    <row r="2" spans="1:8" x14ac:dyDescent="0.25">
      <c r="A2" s="23" t="s">
        <v>207</v>
      </c>
      <c r="B2" s="23"/>
      <c r="C2" s="23"/>
      <c r="D2" s="23"/>
      <c r="E2" s="23"/>
      <c r="F2" s="23"/>
      <c r="G2" s="23"/>
    </row>
    <row r="3" spans="1:8" x14ac:dyDescent="0.25">
      <c r="A3" s="23" t="s">
        <v>1</v>
      </c>
      <c r="B3" s="23"/>
      <c r="C3" s="23"/>
      <c r="D3" s="23"/>
      <c r="E3" s="23"/>
      <c r="F3" s="23"/>
      <c r="G3" s="23"/>
    </row>
    <row r="4" spans="1:8" x14ac:dyDescent="0.25">
      <c r="A4" s="23" t="s">
        <v>96</v>
      </c>
      <c r="B4" s="23"/>
      <c r="C4" s="23"/>
      <c r="D4" s="23"/>
      <c r="E4" s="23"/>
      <c r="F4" s="23"/>
      <c r="G4" s="23"/>
    </row>
    <row r="5" spans="1:8" x14ac:dyDescent="0.25">
      <c r="A5" s="23" t="s">
        <v>3</v>
      </c>
      <c r="B5" s="23"/>
      <c r="C5" s="23"/>
      <c r="D5" s="23"/>
      <c r="E5" s="23"/>
      <c r="F5" s="23"/>
      <c r="G5" s="23"/>
    </row>
    <row r="6" spans="1:8" x14ac:dyDescent="0.25">
      <c r="A6" s="23" t="s">
        <v>4</v>
      </c>
      <c r="B6" s="23"/>
      <c r="C6" s="23"/>
      <c r="D6" s="23"/>
      <c r="E6" s="23"/>
      <c r="F6" s="23"/>
      <c r="G6" s="23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8</v>
      </c>
      <c r="B8" s="3" t="s">
        <v>27</v>
      </c>
      <c r="C8" s="3" t="s">
        <v>28</v>
      </c>
      <c r="D8" s="3" t="s">
        <v>29</v>
      </c>
      <c r="E8" s="3" t="s">
        <v>6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97</v>
      </c>
      <c r="B10" s="11">
        <v>10081164730</v>
      </c>
      <c r="C10" s="11">
        <v>466722314.69</v>
      </c>
      <c r="D10" s="11">
        <f>+B10+C10</f>
        <v>10547887044.690001</v>
      </c>
      <c r="E10" s="11">
        <v>6500722494.0799999</v>
      </c>
      <c r="F10" s="11">
        <v>6376726423.3599997</v>
      </c>
      <c r="G10" s="12">
        <f>+D10-E10</f>
        <v>4047164550.6100006</v>
      </c>
      <c r="H10" s="1"/>
    </row>
    <row r="11" spans="1:8" x14ac:dyDescent="0.25">
      <c r="A11" s="13" t="s">
        <v>98</v>
      </c>
      <c r="B11" s="14">
        <v>5450670123</v>
      </c>
      <c r="C11" s="14">
        <v>51245722.340000004</v>
      </c>
      <c r="D11" s="11">
        <f t="shared" ref="D11:D74" si="0">+B11+C11</f>
        <v>5501915845.3400002</v>
      </c>
      <c r="E11" s="14">
        <v>3732067226.1199999</v>
      </c>
      <c r="F11" s="14">
        <v>3732067226.1199999</v>
      </c>
      <c r="G11" s="12">
        <f t="shared" ref="G11:G74" si="1">+D11-E11</f>
        <v>1769848619.2200003</v>
      </c>
    </row>
    <row r="12" spans="1:8" x14ac:dyDescent="0.25">
      <c r="A12" s="13" t="s">
        <v>99</v>
      </c>
      <c r="B12" s="14">
        <v>613533476</v>
      </c>
      <c r="C12" s="14">
        <v>332634381.50999999</v>
      </c>
      <c r="D12" s="11">
        <f t="shared" si="0"/>
        <v>946167857.50999999</v>
      </c>
      <c r="E12" s="14">
        <v>440042385.61000001</v>
      </c>
      <c r="F12" s="14">
        <v>439750054.54000002</v>
      </c>
      <c r="G12" s="12">
        <f t="shared" si="1"/>
        <v>506125471.89999998</v>
      </c>
    </row>
    <row r="13" spans="1:8" x14ac:dyDescent="0.25">
      <c r="A13" s="13" t="s">
        <v>100</v>
      </c>
      <c r="B13" s="14">
        <v>1440689622</v>
      </c>
      <c r="C13" s="14">
        <v>-54289954.43</v>
      </c>
      <c r="D13" s="11">
        <f t="shared" si="0"/>
        <v>1386399667.5699999</v>
      </c>
      <c r="E13" s="14">
        <v>540358507.71000004</v>
      </c>
      <c r="F13" s="14">
        <v>540358507.71000004</v>
      </c>
      <c r="G13" s="12">
        <f t="shared" si="1"/>
        <v>846041159.8599999</v>
      </c>
    </row>
    <row r="14" spans="1:8" x14ac:dyDescent="0.25">
      <c r="A14" s="13" t="s">
        <v>101</v>
      </c>
      <c r="B14" s="14">
        <v>712117269</v>
      </c>
      <c r="C14" s="14">
        <v>194268201.83000001</v>
      </c>
      <c r="D14" s="11">
        <f t="shared" si="0"/>
        <v>906385470.83000004</v>
      </c>
      <c r="E14" s="14">
        <v>665556969.41999996</v>
      </c>
      <c r="F14" s="14">
        <v>559983091.28999996</v>
      </c>
      <c r="G14" s="12">
        <f t="shared" si="1"/>
        <v>240828501.41000009</v>
      </c>
    </row>
    <row r="15" spans="1:8" x14ac:dyDescent="0.25">
      <c r="A15" s="13" t="s">
        <v>102</v>
      </c>
      <c r="B15" s="14">
        <v>647329358</v>
      </c>
      <c r="C15" s="14">
        <v>121412445.78</v>
      </c>
      <c r="D15" s="11">
        <f t="shared" si="0"/>
        <v>768741803.77999997</v>
      </c>
      <c r="E15" s="14">
        <v>554327338.54999995</v>
      </c>
      <c r="F15" s="14">
        <v>536197477.02999997</v>
      </c>
      <c r="G15" s="12">
        <f t="shared" si="1"/>
        <v>214414465.23000002</v>
      </c>
    </row>
    <row r="16" spans="1:8" x14ac:dyDescent="0.25">
      <c r="A16" s="13" t="s">
        <v>103</v>
      </c>
      <c r="B16" s="14">
        <v>219638885</v>
      </c>
      <c r="C16" s="14">
        <v>-138190930.34</v>
      </c>
      <c r="D16" s="11">
        <f t="shared" si="0"/>
        <v>81447954.659999996</v>
      </c>
      <c r="E16" s="14">
        <v>0</v>
      </c>
      <c r="F16" s="14">
        <v>0</v>
      </c>
      <c r="G16" s="12">
        <f t="shared" si="1"/>
        <v>81447954.659999996</v>
      </c>
    </row>
    <row r="17" spans="1:8" x14ac:dyDescent="0.25">
      <c r="A17" s="13" t="s">
        <v>104</v>
      </c>
      <c r="B17" s="14">
        <v>997185997</v>
      </c>
      <c r="C17" s="14">
        <v>-40357552</v>
      </c>
      <c r="D17" s="11">
        <f t="shared" si="0"/>
        <v>956828445</v>
      </c>
      <c r="E17" s="14">
        <v>568370066.66999996</v>
      </c>
      <c r="F17" s="14">
        <v>568370066.66999996</v>
      </c>
      <c r="G17" s="12">
        <f t="shared" si="1"/>
        <v>388458378.33000004</v>
      </c>
    </row>
    <row r="18" spans="1:8" x14ac:dyDescent="0.25">
      <c r="A18" s="10" t="s">
        <v>105</v>
      </c>
      <c r="B18" s="11">
        <v>634389808</v>
      </c>
      <c r="C18" s="11">
        <v>110216179.94</v>
      </c>
      <c r="D18" s="11">
        <f t="shared" si="0"/>
        <v>744605987.94000006</v>
      </c>
      <c r="E18" s="11">
        <v>430631218.49000001</v>
      </c>
      <c r="F18" s="11">
        <v>331616268.39999998</v>
      </c>
      <c r="G18" s="12">
        <f t="shared" si="1"/>
        <v>313974769.45000005</v>
      </c>
      <c r="H18" s="1"/>
    </row>
    <row r="19" spans="1:8" ht="26.25" x14ac:dyDescent="0.25">
      <c r="A19" s="13" t="s">
        <v>106</v>
      </c>
      <c r="B19" s="14">
        <v>100605190</v>
      </c>
      <c r="C19" s="14">
        <v>28617675.379999999</v>
      </c>
      <c r="D19" s="11">
        <f t="shared" si="0"/>
        <v>129222865.38</v>
      </c>
      <c r="E19" s="14">
        <v>65720738.210000001</v>
      </c>
      <c r="F19" s="14">
        <v>40078136.359999999</v>
      </c>
      <c r="G19" s="12">
        <f t="shared" si="1"/>
        <v>63502127.169999994</v>
      </c>
    </row>
    <row r="20" spans="1:8" x14ac:dyDescent="0.25">
      <c r="A20" s="13" t="s">
        <v>107</v>
      </c>
      <c r="B20" s="14">
        <v>168918031</v>
      </c>
      <c r="C20" s="14">
        <v>-2329405.7200000002</v>
      </c>
      <c r="D20" s="11">
        <f t="shared" si="0"/>
        <v>166588625.28</v>
      </c>
      <c r="E20" s="14">
        <v>107896286.68000001</v>
      </c>
      <c r="F20" s="14">
        <v>96605414.939999998</v>
      </c>
      <c r="G20" s="12">
        <f t="shared" si="1"/>
        <v>58692338.599999994</v>
      </c>
    </row>
    <row r="21" spans="1:8" x14ac:dyDescent="0.25">
      <c r="A21" s="13" t="s">
        <v>108</v>
      </c>
      <c r="B21" s="14">
        <v>82400</v>
      </c>
      <c r="C21" s="14">
        <v>-7494.54</v>
      </c>
      <c r="D21" s="11">
        <f t="shared" si="0"/>
        <v>74905.460000000006</v>
      </c>
      <c r="E21" s="14">
        <v>7246.53</v>
      </c>
      <c r="F21" s="14">
        <v>6776.73</v>
      </c>
      <c r="G21" s="12">
        <f t="shared" si="1"/>
        <v>67658.930000000008</v>
      </c>
    </row>
    <row r="22" spans="1:8" x14ac:dyDescent="0.25">
      <c r="A22" s="13" t="s">
        <v>109</v>
      </c>
      <c r="B22" s="14">
        <v>21564562</v>
      </c>
      <c r="C22" s="14">
        <v>1914500.1</v>
      </c>
      <c r="D22" s="11">
        <f t="shared" si="0"/>
        <v>23479062.100000001</v>
      </c>
      <c r="E22" s="14">
        <v>17634383.41</v>
      </c>
      <c r="F22" s="14">
        <v>11607260.619999999</v>
      </c>
      <c r="G22" s="12">
        <f t="shared" si="1"/>
        <v>5844678.6900000013</v>
      </c>
    </row>
    <row r="23" spans="1:8" x14ac:dyDescent="0.25">
      <c r="A23" s="13" t="s">
        <v>110</v>
      </c>
      <c r="B23" s="14">
        <v>9354960</v>
      </c>
      <c r="C23" s="14">
        <v>8506242.8399999999</v>
      </c>
      <c r="D23" s="11">
        <f t="shared" si="0"/>
        <v>17861202.84</v>
      </c>
      <c r="E23" s="14">
        <v>14258623.960000001</v>
      </c>
      <c r="F23" s="14">
        <v>10803707.49</v>
      </c>
      <c r="G23" s="12">
        <f t="shared" si="1"/>
        <v>3602578.879999999</v>
      </c>
    </row>
    <row r="24" spans="1:8" x14ac:dyDescent="0.25">
      <c r="A24" s="13" t="s">
        <v>111</v>
      </c>
      <c r="B24" s="14">
        <v>209686004</v>
      </c>
      <c r="C24" s="14">
        <v>53483176.030000001</v>
      </c>
      <c r="D24" s="11">
        <f t="shared" si="0"/>
        <v>263169180.03</v>
      </c>
      <c r="E24" s="14">
        <v>164387875.19</v>
      </c>
      <c r="F24" s="14">
        <v>131235238.61</v>
      </c>
      <c r="G24" s="12">
        <f t="shared" si="1"/>
        <v>98781304.840000004</v>
      </c>
    </row>
    <row r="25" spans="1:8" x14ac:dyDescent="0.25">
      <c r="A25" s="13" t="s">
        <v>112</v>
      </c>
      <c r="B25" s="14">
        <v>54854702</v>
      </c>
      <c r="C25" s="14">
        <v>-3406275.23</v>
      </c>
      <c r="D25" s="11">
        <f t="shared" si="0"/>
        <v>51448426.770000003</v>
      </c>
      <c r="E25" s="14">
        <v>11382043.220000001</v>
      </c>
      <c r="F25" s="14">
        <v>8420410.2899999991</v>
      </c>
      <c r="G25" s="12">
        <f t="shared" si="1"/>
        <v>40066383.550000004</v>
      </c>
    </row>
    <row r="26" spans="1:8" x14ac:dyDescent="0.25">
      <c r="A26" s="13" t="s">
        <v>113</v>
      </c>
      <c r="B26" s="14">
        <v>400000</v>
      </c>
      <c r="C26" s="14">
        <v>684574</v>
      </c>
      <c r="D26" s="11">
        <f t="shared" si="0"/>
        <v>1084574</v>
      </c>
      <c r="E26" s="14">
        <v>684572.43</v>
      </c>
      <c r="F26" s="14">
        <v>439390</v>
      </c>
      <c r="G26" s="12">
        <f t="shared" si="1"/>
        <v>400001.56999999995</v>
      </c>
    </row>
    <row r="27" spans="1:8" x14ac:dyDescent="0.25">
      <c r="A27" s="13" t="s">
        <v>114</v>
      </c>
      <c r="B27" s="14">
        <v>68923959</v>
      </c>
      <c r="C27" s="14">
        <v>22753187.079999998</v>
      </c>
      <c r="D27" s="11">
        <f t="shared" si="0"/>
        <v>91677146.079999998</v>
      </c>
      <c r="E27" s="14">
        <v>48659448.859999999</v>
      </c>
      <c r="F27" s="14">
        <v>32419933.359999999</v>
      </c>
      <c r="G27" s="12">
        <f t="shared" si="1"/>
        <v>43017697.219999999</v>
      </c>
    </row>
    <row r="28" spans="1:8" x14ac:dyDescent="0.25">
      <c r="A28" s="10" t="s">
        <v>115</v>
      </c>
      <c r="B28" s="11">
        <v>1582172820</v>
      </c>
      <c r="C28" s="11">
        <v>594374678.75</v>
      </c>
      <c r="D28" s="11">
        <f t="shared" si="0"/>
        <v>2176547498.75</v>
      </c>
      <c r="E28" s="11">
        <v>1356728430.1600001</v>
      </c>
      <c r="F28" s="11">
        <v>1170273940.7</v>
      </c>
      <c r="G28" s="12">
        <f t="shared" si="1"/>
        <v>819819068.58999991</v>
      </c>
      <c r="H28" s="1"/>
    </row>
    <row r="29" spans="1:8" x14ac:dyDescent="0.25">
      <c r="A29" s="13" t="s">
        <v>116</v>
      </c>
      <c r="B29" s="14">
        <v>234910852</v>
      </c>
      <c r="C29" s="14">
        <v>-1516876.88</v>
      </c>
      <c r="D29" s="11">
        <f t="shared" si="0"/>
        <v>233393975.12</v>
      </c>
      <c r="E29" s="14">
        <v>144657416.53999999</v>
      </c>
      <c r="F29" s="14">
        <v>140174596.56999999</v>
      </c>
      <c r="G29" s="12">
        <f t="shared" si="1"/>
        <v>88736558.580000013</v>
      </c>
    </row>
    <row r="30" spans="1:8" x14ac:dyDescent="0.25">
      <c r="A30" s="13" t="s">
        <v>117</v>
      </c>
      <c r="B30" s="14">
        <v>181603156</v>
      </c>
      <c r="C30" s="14">
        <v>92897700.019999996</v>
      </c>
      <c r="D30" s="11">
        <f t="shared" si="0"/>
        <v>274500856.01999998</v>
      </c>
      <c r="E30" s="14">
        <v>184174631.25</v>
      </c>
      <c r="F30" s="14">
        <v>152594701.38999999</v>
      </c>
      <c r="G30" s="12">
        <f t="shared" si="1"/>
        <v>90326224.769999981</v>
      </c>
    </row>
    <row r="31" spans="1:8" x14ac:dyDescent="0.25">
      <c r="A31" s="13" t="s">
        <v>118</v>
      </c>
      <c r="B31" s="14">
        <v>320788999</v>
      </c>
      <c r="C31" s="14">
        <v>43997268.090000004</v>
      </c>
      <c r="D31" s="11">
        <f t="shared" si="0"/>
        <v>364786267.09000003</v>
      </c>
      <c r="E31" s="14">
        <v>196253421.93000001</v>
      </c>
      <c r="F31" s="14">
        <v>156389666.28</v>
      </c>
      <c r="G31" s="12">
        <f t="shared" si="1"/>
        <v>168532845.16000003</v>
      </c>
    </row>
    <row r="32" spans="1:8" x14ac:dyDescent="0.25">
      <c r="A32" s="13" t="s">
        <v>119</v>
      </c>
      <c r="B32" s="14">
        <v>57260079</v>
      </c>
      <c r="C32" s="14">
        <v>41934233.710000001</v>
      </c>
      <c r="D32" s="11">
        <f t="shared" si="0"/>
        <v>99194312.710000008</v>
      </c>
      <c r="E32" s="14">
        <v>78977359.719999999</v>
      </c>
      <c r="F32" s="14">
        <v>66884524.469999999</v>
      </c>
      <c r="G32" s="12">
        <f t="shared" si="1"/>
        <v>20216952.99000001</v>
      </c>
    </row>
    <row r="33" spans="1:8" x14ac:dyDescent="0.25">
      <c r="A33" s="13" t="s">
        <v>120</v>
      </c>
      <c r="B33" s="14">
        <v>288994460</v>
      </c>
      <c r="C33" s="14">
        <v>55068883.960000001</v>
      </c>
      <c r="D33" s="11">
        <f t="shared" si="0"/>
        <v>344063343.95999998</v>
      </c>
      <c r="E33" s="14">
        <v>273400667.50999999</v>
      </c>
      <c r="F33" s="14">
        <v>230903677.02000001</v>
      </c>
      <c r="G33" s="12">
        <f t="shared" si="1"/>
        <v>70662676.449999988</v>
      </c>
    </row>
    <row r="34" spans="1:8" x14ac:dyDescent="0.25">
      <c r="A34" s="13" t="s">
        <v>121</v>
      </c>
      <c r="B34" s="14">
        <v>238770013</v>
      </c>
      <c r="C34" s="14">
        <v>54086755.659999996</v>
      </c>
      <c r="D34" s="11">
        <f t="shared" si="0"/>
        <v>292856768.65999997</v>
      </c>
      <c r="E34" s="14">
        <v>104771471.16</v>
      </c>
      <c r="F34" s="14">
        <v>76850795.730000004</v>
      </c>
      <c r="G34" s="12">
        <f t="shared" si="1"/>
        <v>188085297.49999997</v>
      </c>
    </row>
    <row r="35" spans="1:8" x14ac:dyDescent="0.25">
      <c r="A35" s="13" t="s">
        <v>122</v>
      </c>
      <c r="B35" s="14">
        <v>75653668</v>
      </c>
      <c r="C35" s="14">
        <v>-3650527.41</v>
      </c>
      <c r="D35" s="11">
        <f t="shared" si="0"/>
        <v>72003140.590000004</v>
      </c>
      <c r="E35" s="14">
        <v>38559767.060000002</v>
      </c>
      <c r="F35" s="14">
        <v>33549720.059999999</v>
      </c>
      <c r="G35" s="12">
        <f t="shared" si="1"/>
        <v>33443373.530000001</v>
      </c>
    </row>
    <row r="36" spans="1:8" x14ac:dyDescent="0.25">
      <c r="A36" s="13" t="s">
        <v>123</v>
      </c>
      <c r="B36" s="14">
        <v>100509968</v>
      </c>
      <c r="C36" s="14">
        <v>-5317550.82</v>
      </c>
      <c r="D36" s="11">
        <f t="shared" si="0"/>
        <v>95192417.180000007</v>
      </c>
      <c r="E36" s="14">
        <v>57977055.140000001</v>
      </c>
      <c r="F36" s="14">
        <v>44605058.009999998</v>
      </c>
      <c r="G36" s="12">
        <f t="shared" si="1"/>
        <v>37215362.040000007</v>
      </c>
    </row>
    <row r="37" spans="1:8" x14ac:dyDescent="0.25">
      <c r="A37" s="13" t="s">
        <v>73</v>
      </c>
      <c r="B37" s="14">
        <v>83681625</v>
      </c>
      <c r="C37" s="14">
        <v>316874792.42000002</v>
      </c>
      <c r="D37" s="11">
        <f t="shared" si="0"/>
        <v>400556417.42000002</v>
      </c>
      <c r="E37" s="14">
        <v>277956639.85000002</v>
      </c>
      <c r="F37" s="14">
        <v>268321201.16999999</v>
      </c>
      <c r="G37" s="12">
        <f t="shared" si="1"/>
        <v>122599777.56999999</v>
      </c>
    </row>
    <row r="38" spans="1:8" x14ac:dyDescent="0.25">
      <c r="A38" s="10" t="s">
        <v>124</v>
      </c>
      <c r="B38" s="11">
        <v>17884990135</v>
      </c>
      <c r="C38" s="11">
        <v>2889411361.9499998</v>
      </c>
      <c r="D38" s="11">
        <f t="shared" si="0"/>
        <v>20774401496.950001</v>
      </c>
      <c r="E38" s="11">
        <v>10469885397.51</v>
      </c>
      <c r="F38" s="11">
        <v>10081236554.73</v>
      </c>
      <c r="G38" s="12">
        <f t="shared" si="1"/>
        <v>10304516099.440001</v>
      </c>
      <c r="H38" s="1"/>
    </row>
    <row r="39" spans="1:8" x14ac:dyDescent="0.25">
      <c r="A39" s="13" t="s">
        <v>125</v>
      </c>
      <c r="B39" s="14">
        <v>13989523428</v>
      </c>
      <c r="C39" s="14">
        <v>1606450499.02</v>
      </c>
      <c r="D39" s="11">
        <f t="shared" si="0"/>
        <v>15595973927.02</v>
      </c>
      <c r="E39" s="14">
        <v>8147880119.7600002</v>
      </c>
      <c r="F39" s="14">
        <v>7885343613.7700005</v>
      </c>
      <c r="G39" s="12">
        <f t="shared" si="1"/>
        <v>7448093807.2600002</v>
      </c>
    </row>
    <row r="40" spans="1:8" x14ac:dyDescent="0.25">
      <c r="A40" s="13" t="s">
        <v>126</v>
      </c>
      <c r="B40" s="14">
        <v>5015000</v>
      </c>
      <c r="C40" s="14">
        <v>23000000</v>
      </c>
      <c r="D40" s="11">
        <f t="shared" si="0"/>
        <v>28015000</v>
      </c>
      <c r="E40" s="14">
        <v>27261250</v>
      </c>
      <c r="F40" s="14">
        <v>27261250</v>
      </c>
      <c r="G40" s="12">
        <f t="shared" si="1"/>
        <v>753750</v>
      </c>
    </row>
    <row r="41" spans="1:8" x14ac:dyDescent="0.25">
      <c r="A41" s="13" t="s">
        <v>127</v>
      </c>
      <c r="B41" s="14">
        <v>1633454035</v>
      </c>
      <c r="C41" s="14">
        <v>929350305.11000001</v>
      </c>
      <c r="D41" s="11">
        <f t="shared" si="0"/>
        <v>2562804340.1100001</v>
      </c>
      <c r="E41" s="14">
        <v>1258670255.8199999</v>
      </c>
      <c r="F41" s="14">
        <v>1189718563.3800001</v>
      </c>
      <c r="G41" s="12">
        <f t="shared" si="1"/>
        <v>1304134084.2900002</v>
      </c>
    </row>
    <row r="42" spans="1:8" x14ac:dyDescent="0.25">
      <c r="A42" s="13" t="s">
        <v>128</v>
      </c>
      <c r="B42" s="14">
        <v>658837007</v>
      </c>
      <c r="C42" s="14">
        <v>327539611.79000002</v>
      </c>
      <c r="D42" s="11">
        <f t="shared" si="0"/>
        <v>986376618.78999996</v>
      </c>
      <c r="E42" s="14">
        <v>526837372.16000003</v>
      </c>
      <c r="F42" s="14">
        <v>475108868.17000002</v>
      </c>
      <c r="G42" s="12">
        <f t="shared" si="1"/>
        <v>459539246.62999994</v>
      </c>
    </row>
    <row r="43" spans="1:8" x14ac:dyDescent="0.25">
      <c r="A43" s="13" t="s">
        <v>54</v>
      </c>
      <c r="B43" s="14">
        <v>993835524</v>
      </c>
      <c r="C43" s="14">
        <v>2129920.0299999998</v>
      </c>
      <c r="D43" s="11">
        <f t="shared" si="0"/>
        <v>995965444.02999997</v>
      </c>
      <c r="E43" s="14">
        <v>438008799.64999998</v>
      </c>
      <c r="F43" s="14">
        <v>433409993.29000002</v>
      </c>
      <c r="G43" s="12">
        <f t="shared" si="1"/>
        <v>557956644.38</v>
      </c>
    </row>
    <row r="44" spans="1:8" x14ac:dyDescent="0.25">
      <c r="A44" s="13" t="s">
        <v>129</v>
      </c>
      <c r="B44" s="14">
        <v>30500000</v>
      </c>
      <c r="C44" s="14">
        <v>-150000</v>
      </c>
      <c r="D44" s="11">
        <f t="shared" si="0"/>
        <v>30350000</v>
      </c>
      <c r="E44" s="14">
        <v>350000</v>
      </c>
      <c r="F44" s="14">
        <v>350000</v>
      </c>
      <c r="G44" s="12">
        <f t="shared" si="1"/>
        <v>30000000</v>
      </c>
    </row>
    <row r="45" spans="1:8" x14ac:dyDescent="0.25">
      <c r="A45" s="13" t="s">
        <v>130</v>
      </c>
      <c r="B45" s="14">
        <v>482010000</v>
      </c>
      <c r="C45" s="14">
        <v>0</v>
      </c>
      <c r="D45" s="11">
        <f t="shared" si="0"/>
        <v>482010000</v>
      </c>
      <c r="E45" s="14">
        <v>0</v>
      </c>
      <c r="F45" s="14">
        <v>0</v>
      </c>
      <c r="G45" s="12">
        <f t="shared" si="1"/>
        <v>482010000</v>
      </c>
    </row>
    <row r="46" spans="1:8" x14ac:dyDescent="0.25">
      <c r="A46" s="13" t="s">
        <v>131</v>
      </c>
      <c r="B46" s="14">
        <v>91815141</v>
      </c>
      <c r="C46" s="14">
        <v>1091026</v>
      </c>
      <c r="D46" s="11">
        <f t="shared" si="0"/>
        <v>92906167</v>
      </c>
      <c r="E46" s="14">
        <v>70877600.120000005</v>
      </c>
      <c r="F46" s="14">
        <v>70044266.120000005</v>
      </c>
      <c r="G46" s="12">
        <f t="shared" si="1"/>
        <v>22028566.879999995</v>
      </c>
    </row>
    <row r="47" spans="1:8" x14ac:dyDescent="0.25">
      <c r="A47" s="13" t="s">
        <v>132</v>
      </c>
      <c r="B47" s="14">
        <v>0</v>
      </c>
      <c r="C47" s="14">
        <v>0</v>
      </c>
      <c r="D47" s="11">
        <f t="shared" si="0"/>
        <v>0</v>
      </c>
      <c r="E47" s="14">
        <v>0</v>
      </c>
      <c r="F47" s="14">
        <v>0</v>
      </c>
      <c r="G47" s="12">
        <f t="shared" si="1"/>
        <v>0</v>
      </c>
    </row>
    <row r="48" spans="1:8" x14ac:dyDescent="0.25">
      <c r="A48" s="10" t="s">
        <v>133</v>
      </c>
      <c r="B48" s="11">
        <v>89155569</v>
      </c>
      <c r="C48" s="11">
        <v>83315031.459999993</v>
      </c>
      <c r="D48" s="11">
        <f t="shared" si="0"/>
        <v>172470600.45999998</v>
      </c>
      <c r="E48" s="11">
        <v>104569457.04000001</v>
      </c>
      <c r="F48" s="11">
        <v>80574830.019999996</v>
      </c>
      <c r="G48" s="12">
        <f t="shared" si="1"/>
        <v>67901143.419999972</v>
      </c>
      <c r="H48" s="1"/>
    </row>
    <row r="49" spans="1:8" x14ac:dyDescent="0.25">
      <c r="A49" s="13" t="s">
        <v>134</v>
      </c>
      <c r="B49" s="14">
        <v>28299673</v>
      </c>
      <c r="C49" s="14">
        <v>27393214.48</v>
      </c>
      <c r="D49" s="11">
        <f t="shared" si="0"/>
        <v>55692887.480000004</v>
      </c>
      <c r="E49" s="14">
        <v>25797703.07</v>
      </c>
      <c r="F49" s="14">
        <v>15262834.630000001</v>
      </c>
      <c r="G49" s="12">
        <f t="shared" si="1"/>
        <v>29895184.410000004</v>
      </c>
    </row>
    <row r="50" spans="1:8" x14ac:dyDescent="0.25">
      <c r="A50" s="13" t="s">
        <v>135</v>
      </c>
      <c r="B50" s="14">
        <v>306431</v>
      </c>
      <c r="C50" s="14">
        <v>19189893.379999999</v>
      </c>
      <c r="D50" s="11">
        <f t="shared" si="0"/>
        <v>19496324.379999999</v>
      </c>
      <c r="E50" s="14">
        <v>16428935.17</v>
      </c>
      <c r="F50" s="14">
        <v>15812128.970000001</v>
      </c>
      <c r="G50" s="12">
        <f t="shared" si="1"/>
        <v>3067389.209999999</v>
      </c>
    </row>
    <row r="51" spans="1:8" x14ac:dyDescent="0.25">
      <c r="A51" s="13" t="s">
        <v>136</v>
      </c>
      <c r="B51" s="14">
        <v>0</v>
      </c>
      <c r="C51" s="14">
        <v>1510641</v>
      </c>
      <c r="D51" s="11">
        <f t="shared" si="0"/>
        <v>1510641</v>
      </c>
      <c r="E51" s="14">
        <v>1477372.54</v>
      </c>
      <c r="F51" s="14">
        <v>1453854.34</v>
      </c>
      <c r="G51" s="12">
        <f t="shared" si="1"/>
        <v>33268.459999999963</v>
      </c>
    </row>
    <row r="52" spans="1:8" x14ac:dyDescent="0.25">
      <c r="A52" s="13" t="s">
        <v>137</v>
      </c>
      <c r="B52" s="14">
        <v>14854314</v>
      </c>
      <c r="C52" s="14">
        <v>12486002.5</v>
      </c>
      <c r="D52" s="11">
        <f t="shared" si="0"/>
        <v>27340316.5</v>
      </c>
      <c r="E52" s="14">
        <v>2133000.04</v>
      </c>
      <c r="F52" s="14">
        <v>1858000.03</v>
      </c>
      <c r="G52" s="12">
        <f t="shared" si="1"/>
        <v>25207316.460000001</v>
      </c>
    </row>
    <row r="53" spans="1:8" x14ac:dyDescent="0.25">
      <c r="A53" s="13" t="s">
        <v>138</v>
      </c>
      <c r="B53" s="14">
        <v>3356885</v>
      </c>
      <c r="C53" s="14">
        <v>2092756</v>
      </c>
      <c r="D53" s="11">
        <f t="shared" si="0"/>
        <v>5449641</v>
      </c>
      <c r="E53" s="14">
        <v>2848304.19</v>
      </c>
      <c r="F53" s="14">
        <v>1568630.88</v>
      </c>
      <c r="G53" s="12">
        <f t="shared" si="1"/>
        <v>2601336.81</v>
      </c>
    </row>
    <row r="54" spans="1:8" x14ac:dyDescent="0.25">
      <c r="A54" s="13" t="s">
        <v>139</v>
      </c>
      <c r="B54" s="14">
        <v>909243</v>
      </c>
      <c r="C54" s="14">
        <v>7313358.1399999997</v>
      </c>
      <c r="D54" s="11">
        <f t="shared" si="0"/>
        <v>8222601.1399999997</v>
      </c>
      <c r="E54" s="14">
        <v>6569010.6399999997</v>
      </c>
      <c r="F54" s="14">
        <v>4806950.71</v>
      </c>
      <c r="G54" s="12">
        <f t="shared" si="1"/>
        <v>1653590.5</v>
      </c>
    </row>
    <row r="55" spans="1:8" x14ac:dyDescent="0.25">
      <c r="A55" s="13" t="s">
        <v>140</v>
      </c>
      <c r="B55" s="14">
        <v>0</v>
      </c>
      <c r="C55" s="14">
        <v>0</v>
      </c>
      <c r="D55" s="11">
        <f t="shared" si="0"/>
        <v>0</v>
      </c>
      <c r="E55" s="14">
        <v>0</v>
      </c>
      <c r="F55" s="14">
        <v>0</v>
      </c>
      <c r="G55" s="12">
        <f t="shared" si="1"/>
        <v>0</v>
      </c>
    </row>
    <row r="56" spans="1:8" x14ac:dyDescent="0.25">
      <c r="A56" s="13" t="s">
        <v>141</v>
      </c>
      <c r="B56" s="14">
        <v>36000000</v>
      </c>
      <c r="C56" s="14">
        <v>8382050</v>
      </c>
      <c r="D56" s="11">
        <f t="shared" si="0"/>
        <v>44382050</v>
      </c>
      <c r="E56" s="14">
        <v>44382050</v>
      </c>
      <c r="F56" s="14">
        <v>35382050</v>
      </c>
      <c r="G56" s="12">
        <f t="shared" si="1"/>
        <v>0</v>
      </c>
    </row>
    <row r="57" spans="1:8" x14ac:dyDescent="0.25">
      <c r="A57" s="13" t="s">
        <v>142</v>
      </c>
      <c r="B57" s="14">
        <v>5429023</v>
      </c>
      <c r="C57" s="14">
        <v>4947115.96</v>
      </c>
      <c r="D57" s="11">
        <f t="shared" si="0"/>
        <v>10376138.960000001</v>
      </c>
      <c r="E57" s="14">
        <v>4933081.3899999997</v>
      </c>
      <c r="F57" s="14">
        <v>4430380.46</v>
      </c>
      <c r="G57" s="12">
        <f t="shared" si="1"/>
        <v>5443057.5700000012</v>
      </c>
    </row>
    <row r="58" spans="1:8" x14ac:dyDescent="0.25">
      <c r="A58" s="10" t="s">
        <v>143</v>
      </c>
      <c r="B58" s="11">
        <v>1339728175</v>
      </c>
      <c r="C58" s="11">
        <v>-62806595.490000002</v>
      </c>
      <c r="D58" s="11">
        <f t="shared" si="0"/>
        <v>1276921579.51</v>
      </c>
      <c r="E58" s="11">
        <v>79160777.549999997</v>
      </c>
      <c r="F58" s="11">
        <v>78154352.920000002</v>
      </c>
      <c r="G58" s="12">
        <f t="shared" si="1"/>
        <v>1197760801.96</v>
      </c>
      <c r="H58" s="1"/>
    </row>
    <row r="59" spans="1:8" x14ac:dyDescent="0.25">
      <c r="A59" s="13" t="s">
        <v>144</v>
      </c>
      <c r="B59" s="14">
        <v>435519815</v>
      </c>
      <c r="C59" s="14">
        <v>18439862.629999999</v>
      </c>
      <c r="D59" s="11">
        <f t="shared" si="0"/>
        <v>453959677.63</v>
      </c>
      <c r="E59" s="14">
        <v>24275560.140000001</v>
      </c>
      <c r="F59" s="14">
        <v>23628735.52</v>
      </c>
      <c r="G59" s="12">
        <f t="shared" si="1"/>
        <v>429684117.49000001</v>
      </c>
    </row>
    <row r="60" spans="1:8" x14ac:dyDescent="0.25">
      <c r="A60" s="13" t="s">
        <v>145</v>
      </c>
      <c r="B60" s="14">
        <v>904208360</v>
      </c>
      <c r="C60" s="14">
        <v>-81246458.120000005</v>
      </c>
      <c r="D60" s="11">
        <f t="shared" si="0"/>
        <v>822961901.88</v>
      </c>
      <c r="E60" s="14">
        <v>54885217.409999996</v>
      </c>
      <c r="F60" s="14">
        <v>54525617.399999999</v>
      </c>
      <c r="G60" s="12">
        <f t="shared" si="1"/>
        <v>768076684.47000003</v>
      </c>
    </row>
    <row r="61" spans="1:8" x14ac:dyDescent="0.25">
      <c r="A61" s="13" t="s">
        <v>146</v>
      </c>
      <c r="B61" s="14">
        <v>0</v>
      </c>
      <c r="C61" s="14">
        <v>0</v>
      </c>
      <c r="D61" s="11">
        <f t="shared" si="0"/>
        <v>0</v>
      </c>
      <c r="E61" s="14">
        <v>0</v>
      </c>
      <c r="F61" s="14">
        <v>0</v>
      </c>
      <c r="G61" s="12">
        <f t="shared" si="1"/>
        <v>0</v>
      </c>
    </row>
    <row r="62" spans="1:8" x14ac:dyDescent="0.25">
      <c r="A62" s="10" t="s">
        <v>147</v>
      </c>
      <c r="B62" s="11">
        <v>40775000</v>
      </c>
      <c r="C62" s="11">
        <v>131201066.59</v>
      </c>
      <c r="D62" s="11">
        <f t="shared" si="0"/>
        <v>171976066.59</v>
      </c>
      <c r="E62" s="11">
        <v>23906141.59</v>
      </c>
      <c r="F62" s="11">
        <v>22909647.629999999</v>
      </c>
      <c r="G62" s="12">
        <f t="shared" si="1"/>
        <v>148069925</v>
      </c>
      <c r="H62" s="1"/>
    </row>
    <row r="63" spans="1:8" x14ac:dyDescent="0.25">
      <c r="A63" s="13" t="s">
        <v>148</v>
      </c>
      <c r="B63" s="14">
        <v>14000000</v>
      </c>
      <c r="C63" s="14">
        <v>5041000</v>
      </c>
      <c r="D63" s="11">
        <f t="shared" si="0"/>
        <v>19041000</v>
      </c>
      <c r="E63" s="14">
        <v>18523650</v>
      </c>
      <c r="F63" s="14">
        <v>18523650</v>
      </c>
      <c r="G63" s="12">
        <f t="shared" si="1"/>
        <v>517350</v>
      </c>
    </row>
    <row r="64" spans="1:8" x14ac:dyDescent="0.25">
      <c r="A64" s="13" t="s">
        <v>149</v>
      </c>
      <c r="B64" s="14">
        <v>0</v>
      </c>
      <c r="C64" s="14">
        <v>0</v>
      </c>
      <c r="D64" s="11">
        <f t="shared" si="0"/>
        <v>0</v>
      </c>
      <c r="E64" s="14">
        <v>0</v>
      </c>
      <c r="F64" s="14">
        <v>0</v>
      </c>
      <c r="G64" s="12">
        <f t="shared" si="1"/>
        <v>0</v>
      </c>
    </row>
    <row r="65" spans="1:8" x14ac:dyDescent="0.25">
      <c r="A65" s="13" t="s">
        <v>150</v>
      </c>
      <c r="B65" s="14">
        <v>0</v>
      </c>
      <c r="C65" s="14">
        <v>0</v>
      </c>
      <c r="D65" s="11">
        <f t="shared" si="0"/>
        <v>0</v>
      </c>
      <c r="E65" s="14">
        <v>0</v>
      </c>
      <c r="F65" s="14">
        <v>0</v>
      </c>
      <c r="G65" s="12">
        <f t="shared" si="1"/>
        <v>0</v>
      </c>
    </row>
    <row r="66" spans="1:8" x14ac:dyDescent="0.25">
      <c r="A66" s="13" t="s">
        <v>151</v>
      </c>
      <c r="B66" s="14">
        <v>0</v>
      </c>
      <c r="C66" s="14">
        <v>0</v>
      </c>
      <c r="D66" s="11">
        <f t="shared" si="0"/>
        <v>0</v>
      </c>
      <c r="E66" s="14">
        <v>0</v>
      </c>
      <c r="F66" s="14">
        <v>0</v>
      </c>
      <c r="G66" s="12">
        <f t="shared" si="1"/>
        <v>0</v>
      </c>
    </row>
    <row r="67" spans="1:8" x14ac:dyDescent="0.25">
      <c r="A67" s="13" t="s">
        <v>152</v>
      </c>
      <c r="B67" s="14">
        <v>0</v>
      </c>
      <c r="C67" s="14">
        <v>0</v>
      </c>
      <c r="D67" s="11">
        <f t="shared" si="0"/>
        <v>0</v>
      </c>
      <c r="E67" s="14">
        <v>0</v>
      </c>
      <c r="F67" s="14">
        <v>0</v>
      </c>
      <c r="G67" s="12">
        <f t="shared" si="1"/>
        <v>0</v>
      </c>
    </row>
    <row r="68" spans="1:8" x14ac:dyDescent="0.25">
      <c r="A68" s="13" t="s">
        <v>153</v>
      </c>
      <c r="B68" s="14">
        <v>0</v>
      </c>
      <c r="C68" s="14">
        <v>0</v>
      </c>
      <c r="D68" s="11">
        <f t="shared" si="0"/>
        <v>0</v>
      </c>
      <c r="E68" s="14">
        <v>0</v>
      </c>
      <c r="F68" s="14">
        <v>0</v>
      </c>
      <c r="G68" s="12">
        <f t="shared" si="1"/>
        <v>0</v>
      </c>
    </row>
    <row r="69" spans="1:8" x14ac:dyDescent="0.25">
      <c r="A69" s="13" t="s">
        <v>154</v>
      </c>
      <c r="B69" s="14">
        <v>26775000</v>
      </c>
      <c r="C69" s="14">
        <v>126160066.59</v>
      </c>
      <c r="D69" s="11">
        <f t="shared" si="0"/>
        <v>152935066.59</v>
      </c>
      <c r="E69" s="14">
        <v>5382491.5899999999</v>
      </c>
      <c r="F69" s="14">
        <v>4385997.63</v>
      </c>
      <c r="G69" s="12">
        <f t="shared" si="1"/>
        <v>147552575</v>
      </c>
    </row>
    <row r="70" spans="1:8" x14ac:dyDescent="0.25">
      <c r="A70" s="10" t="s">
        <v>155</v>
      </c>
      <c r="B70" s="11">
        <v>5076391674</v>
      </c>
      <c r="C70" s="11">
        <v>41285633.270000003</v>
      </c>
      <c r="D70" s="11">
        <f t="shared" si="0"/>
        <v>5117677307.2700005</v>
      </c>
      <c r="E70" s="11">
        <v>4214349693.6900001</v>
      </c>
      <c r="F70" s="11">
        <v>4214349693.6900001</v>
      </c>
      <c r="G70" s="12">
        <f t="shared" si="1"/>
        <v>903327613.5800004</v>
      </c>
      <c r="H70" s="1"/>
    </row>
    <row r="71" spans="1:8" x14ac:dyDescent="0.25">
      <c r="A71" s="13" t="s">
        <v>156</v>
      </c>
      <c r="B71" s="14">
        <v>2556232827</v>
      </c>
      <c r="C71" s="14">
        <v>41335500.219999999</v>
      </c>
      <c r="D71" s="11">
        <f t="shared" si="0"/>
        <v>2597568327.2199998</v>
      </c>
      <c r="E71" s="14">
        <v>2129819158.1600001</v>
      </c>
      <c r="F71" s="14">
        <v>2129819158.1600001</v>
      </c>
      <c r="G71" s="12">
        <f t="shared" si="1"/>
        <v>467749169.0599997</v>
      </c>
    </row>
    <row r="72" spans="1:8" x14ac:dyDescent="0.25">
      <c r="A72" s="13" t="s">
        <v>157</v>
      </c>
      <c r="B72" s="14">
        <v>2343758847</v>
      </c>
      <c r="C72" s="14">
        <v>413608.05</v>
      </c>
      <c r="D72" s="11">
        <f t="shared" si="0"/>
        <v>2344172455.0500002</v>
      </c>
      <c r="E72" s="14">
        <v>1945732751.3299999</v>
      </c>
      <c r="F72" s="14">
        <v>1945732751.3299999</v>
      </c>
      <c r="G72" s="12">
        <f t="shared" si="1"/>
        <v>398439703.72000027</v>
      </c>
    </row>
    <row r="73" spans="1:8" x14ac:dyDescent="0.25">
      <c r="A73" s="13" t="s">
        <v>158</v>
      </c>
      <c r="B73" s="14">
        <v>176400000</v>
      </c>
      <c r="C73" s="14">
        <v>-463475</v>
      </c>
      <c r="D73" s="11">
        <f t="shared" si="0"/>
        <v>175936525</v>
      </c>
      <c r="E73" s="14">
        <v>138797784.19999999</v>
      </c>
      <c r="F73" s="14">
        <v>138797784.19999999</v>
      </c>
      <c r="G73" s="12">
        <f t="shared" si="1"/>
        <v>37138740.800000012</v>
      </c>
    </row>
    <row r="74" spans="1:8" x14ac:dyDescent="0.25">
      <c r="A74" s="10" t="s">
        <v>159</v>
      </c>
      <c r="B74" s="11">
        <v>210577491</v>
      </c>
      <c r="C74" s="11">
        <v>0</v>
      </c>
      <c r="D74" s="11">
        <f t="shared" si="0"/>
        <v>210577491</v>
      </c>
      <c r="E74" s="11">
        <v>133798641.22</v>
      </c>
      <c r="F74" s="11">
        <v>133798641.22</v>
      </c>
      <c r="G74" s="12">
        <f t="shared" si="1"/>
        <v>76778849.780000001</v>
      </c>
      <c r="H74" s="1"/>
    </row>
    <row r="75" spans="1:8" x14ac:dyDescent="0.25">
      <c r="A75" s="13" t="s">
        <v>160</v>
      </c>
      <c r="B75" s="14">
        <v>40769788</v>
      </c>
      <c r="C75" s="14">
        <v>2566348</v>
      </c>
      <c r="D75" s="11">
        <f t="shared" ref="D75:D82" si="2">+B75+C75</f>
        <v>43336136</v>
      </c>
      <c r="E75" s="14">
        <v>29930331.84</v>
      </c>
      <c r="F75" s="14">
        <v>29930331.84</v>
      </c>
      <c r="G75" s="12">
        <f t="shared" ref="G75:G81" si="3">+D75-E75</f>
        <v>13405804.16</v>
      </c>
    </row>
    <row r="76" spans="1:8" x14ac:dyDescent="0.25">
      <c r="A76" s="13" t="s">
        <v>161</v>
      </c>
      <c r="B76" s="14">
        <v>136807703</v>
      </c>
      <c r="C76" s="14">
        <v>6869559</v>
      </c>
      <c r="D76" s="11">
        <f t="shared" si="2"/>
        <v>143677262</v>
      </c>
      <c r="E76" s="14">
        <v>97247960.379999995</v>
      </c>
      <c r="F76" s="14">
        <v>97247960.379999995</v>
      </c>
      <c r="G76" s="12">
        <f t="shared" si="3"/>
        <v>46429301.620000005</v>
      </c>
    </row>
    <row r="77" spans="1:8" x14ac:dyDescent="0.25">
      <c r="A77" s="13" t="s">
        <v>162</v>
      </c>
      <c r="B77" s="14">
        <v>0</v>
      </c>
      <c r="C77" s="14">
        <v>0</v>
      </c>
      <c r="D77" s="11">
        <f t="shared" si="2"/>
        <v>0</v>
      </c>
      <c r="E77" s="14">
        <v>0</v>
      </c>
      <c r="F77" s="14">
        <v>0</v>
      </c>
      <c r="G77" s="12">
        <f t="shared" si="3"/>
        <v>0</v>
      </c>
    </row>
    <row r="78" spans="1:8" x14ac:dyDescent="0.25">
      <c r="A78" s="13" t="s">
        <v>163</v>
      </c>
      <c r="B78" s="14">
        <v>0</v>
      </c>
      <c r="C78" s="14">
        <v>0</v>
      </c>
      <c r="D78" s="11">
        <f t="shared" si="2"/>
        <v>0</v>
      </c>
      <c r="E78" s="14">
        <v>0</v>
      </c>
      <c r="F78" s="14">
        <v>0</v>
      </c>
      <c r="G78" s="12">
        <f t="shared" si="3"/>
        <v>0</v>
      </c>
    </row>
    <row r="79" spans="1:8" x14ac:dyDescent="0.25">
      <c r="A79" s="13" t="s">
        <v>164</v>
      </c>
      <c r="B79" s="14">
        <v>33000000</v>
      </c>
      <c r="C79" s="14">
        <v>-9435907</v>
      </c>
      <c r="D79" s="11">
        <f t="shared" si="2"/>
        <v>23564093</v>
      </c>
      <c r="E79" s="14">
        <v>6620349</v>
      </c>
      <c r="F79" s="14">
        <v>6620349</v>
      </c>
      <c r="G79" s="12">
        <f t="shared" si="3"/>
        <v>16943744</v>
      </c>
    </row>
    <row r="80" spans="1:8" x14ac:dyDescent="0.25">
      <c r="A80" s="13" t="s">
        <v>165</v>
      </c>
      <c r="B80" s="14">
        <v>0</v>
      </c>
      <c r="C80" s="14">
        <v>0</v>
      </c>
      <c r="D80" s="11">
        <f t="shared" si="2"/>
        <v>0</v>
      </c>
      <c r="E80" s="14">
        <v>0</v>
      </c>
      <c r="F80" s="14">
        <v>0</v>
      </c>
      <c r="G80" s="12">
        <f t="shared" si="3"/>
        <v>0</v>
      </c>
    </row>
    <row r="81" spans="1:8" x14ac:dyDescent="0.25">
      <c r="A81" s="13" t="s">
        <v>166</v>
      </c>
      <c r="B81" s="14">
        <v>0</v>
      </c>
      <c r="C81" s="14">
        <v>0</v>
      </c>
      <c r="D81" s="11">
        <f t="shared" si="2"/>
        <v>0</v>
      </c>
      <c r="E81" s="14">
        <v>0</v>
      </c>
      <c r="F81" s="14">
        <v>0</v>
      </c>
      <c r="G81" s="12">
        <f t="shared" si="3"/>
        <v>0</v>
      </c>
    </row>
    <row r="82" spans="1:8" x14ac:dyDescent="0.25">
      <c r="A82" s="10" t="s">
        <v>63</v>
      </c>
      <c r="B82" s="11">
        <v>36939345402</v>
      </c>
      <c r="C82" s="11">
        <v>4253719671.1599998</v>
      </c>
      <c r="D82" s="11">
        <f t="shared" si="2"/>
        <v>41193065073.160004</v>
      </c>
      <c r="E82" s="11">
        <v>23313752251.330002</v>
      </c>
      <c r="F82" s="11">
        <v>22489640352.669998</v>
      </c>
      <c r="G82" s="12">
        <f>+D82-E82</f>
        <v>17879312821.830002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36" workbookViewId="0">
      <selection activeCell="A47" sqref="A47:XFD55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</row>
    <row r="2" spans="1:8" x14ac:dyDescent="0.25">
      <c r="A2" s="23" t="s">
        <v>207</v>
      </c>
      <c r="B2" s="23"/>
      <c r="C2" s="23"/>
      <c r="D2" s="23"/>
      <c r="E2" s="23"/>
      <c r="F2" s="23"/>
      <c r="G2" s="23"/>
    </row>
    <row r="3" spans="1:8" x14ac:dyDescent="0.25">
      <c r="A3" s="23" t="s">
        <v>1</v>
      </c>
      <c r="B3" s="23"/>
      <c r="C3" s="23"/>
      <c r="D3" s="23"/>
      <c r="E3" s="23"/>
      <c r="F3" s="23"/>
      <c r="G3" s="23"/>
    </row>
    <row r="4" spans="1:8" x14ac:dyDescent="0.25">
      <c r="A4" s="23" t="s">
        <v>64</v>
      </c>
      <c r="B4" s="23"/>
      <c r="C4" s="23"/>
      <c r="D4" s="23"/>
      <c r="E4" s="23"/>
      <c r="F4" s="23"/>
      <c r="G4" s="23"/>
    </row>
    <row r="5" spans="1:8" x14ac:dyDescent="0.25">
      <c r="A5" s="23" t="s">
        <v>3</v>
      </c>
      <c r="B5" s="23"/>
      <c r="C5" s="23"/>
      <c r="D5" s="23"/>
      <c r="E5" s="23"/>
      <c r="F5" s="23"/>
      <c r="G5" s="23"/>
    </row>
    <row r="6" spans="1:8" x14ac:dyDescent="0.25">
      <c r="A6" s="23" t="s">
        <v>4</v>
      </c>
      <c r="B6" s="23"/>
      <c r="C6" s="23"/>
      <c r="D6" s="23"/>
      <c r="E6" s="23"/>
      <c r="F6" s="23"/>
      <c r="G6" s="23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8</v>
      </c>
      <c r="B8" s="3" t="s">
        <v>27</v>
      </c>
      <c r="C8" s="3" t="s">
        <v>28</v>
      </c>
      <c r="D8" s="3" t="s">
        <v>29</v>
      </c>
      <c r="E8" s="3" t="s">
        <v>6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65</v>
      </c>
      <c r="B10" s="11">
        <v>4906028435</v>
      </c>
      <c r="C10" s="11">
        <v>610188780.85000002</v>
      </c>
      <c r="D10" s="11">
        <f>+B10+C10</f>
        <v>5516217215.8500004</v>
      </c>
      <c r="E10" s="11">
        <v>3624660732.6799998</v>
      </c>
      <c r="F10" s="11">
        <v>3274981796.27</v>
      </c>
      <c r="G10" s="12">
        <f>+D10-E10</f>
        <v>1891556483.1700006</v>
      </c>
      <c r="H10" s="1"/>
    </row>
    <row r="11" spans="1:8" x14ac:dyDescent="0.25">
      <c r="A11" s="13" t="s">
        <v>66</v>
      </c>
      <c r="B11" s="14">
        <v>154266001</v>
      </c>
      <c r="C11" s="14">
        <v>-2242600</v>
      </c>
      <c r="D11" s="11">
        <f t="shared" ref="D11:D42" si="0">+B11+C11</f>
        <v>152023401</v>
      </c>
      <c r="E11" s="14">
        <v>107760942</v>
      </c>
      <c r="F11" s="14">
        <v>107760942</v>
      </c>
      <c r="G11" s="12">
        <f t="shared" ref="G11:G42" si="1">+D11-E11</f>
        <v>44262459</v>
      </c>
    </row>
    <row r="12" spans="1:8" x14ac:dyDescent="0.25">
      <c r="A12" s="13" t="s">
        <v>67</v>
      </c>
      <c r="B12" s="14">
        <v>1203050478</v>
      </c>
      <c r="C12" s="14">
        <v>34152835.990000002</v>
      </c>
      <c r="D12" s="11">
        <f t="shared" si="0"/>
        <v>1237203313.99</v>
      </c>
      <c r="E12" s="14">
        <v>857167104.90999997</v>
      </c>
      <c r="F12" s="14">
        <v>814422415.03999996</v>
      </c>
      <c r="G12" s="12">
        <f t="shared" si="1"/>
        <v>380036209.08000004</v>
      </c>
    </row>
    <row r="13" spans="1:8" x14ac:dyDescent="0.25">
      <c r="A13" s="13" t="s">
        <v>68</v>
      </c>
      <c r="B13" s="14">
        <v>684522548</v>
      </c>
      <c r="C13" s="14">
        <v>94373512.260000005</v>
      </c>
      <c r="D13" s="11">
        <f t="shared" si="0"/>
        <v>778896060.25999999</v>
      </c>
      <c r="E13" s="14">
        <v>494739903.74000001</v>
      </c>
      <c r="F13" s="14">
        <v>447922855.30000001</v>
      </c>
      <c r="G13" s="12">
        <f t="shared" si="1"/>
        <v>284156156.51999998</v>
      </c>
    </row>
    <row r="14" spans="1:8" x14ac:dyDescent="0.25">
      <c r="A14" s="13" t="s">
        <v>69</v>
      </c>
      <c r="B14" s="14">
        <v>0</v>
      </c>
      <c r="C14" s="14">
        <v>0</v>
      </c>
      <c r="D14" s="11">
        <f t="shared" si="0"/>
        <v>0</v>
      </c>
      <c r="E14" s="14">
        <v>0</v>
      </c>
      <c r="F14" s="14">
        <v>0</v>
      </c>
      <c r="G14" s="12">
        <f t="shared" si="1"/>
        <v>0</v>
      </c>
    </row>
    <row r="15" spans="1:8" x14ac:dyDescent="0.25">
      <c r="A15" s="13" t="s">
        <v>70</v>
      </c>
      <c r="B15" s="14">
        <v>748775023</v>
      </c>
      <c r="C15" s="14">
        <v>243600677.09999999</v>
      </c>
      <c r="D15" s="11">
        <f t="shared" si="0"/>
        <v>992375700.10000002</v>
      </c>
      <c r="E15" s="14">
        <v>664472542.98000002</v>
      </c>
      <c r="F15" s="14">
        <v>585055246.20000005</v>
      </c>
      <c r="G15" s="12">
        <f t="shared" si="1"/>
        <v>327903157.12</v>
      </c>
    </row>
    <row r="16" spans="1:8" x14ac:dyDescent="0.25">
      <c r="A16" s="13" t="s">
        <v>71</v>
      </c>
      <c r="B16" s="14">
        <v>0</v>
      </c>
      <c r="C16" s="14">
        <v>0</v>
      </c>
      <c r="D16" s="11">
        <f t="shared" si="0"/>
        <v>0</v>
      </c>
      <c r="E16" s="14">
        <v>0</v>
      </c>
      <c r="F16" s="14">
        <v>0</v>
      </c>
      <c r="G16" s="12">
        <f t="shared" si="1"/>
        <v>0</v>
      </c>
    </row>
    <row r="17" spans="1:8" x14ac:dyDescent="0.25">
      <c r="A17" s="13" t="s">
        <v>72</v>
      </c>
      <c r="B17" s="14">
        <v>1729358911</v>
      </c>
      <c r="C17" s="14">
        <v>149223222.63999999</v>
      </c>
      <c r="D17" s="11">
        <f t="shared" si="0"/>
        <v>1878582133.6399999</v>
      </c>
      <c r="E17" s="14">
        <v>1217887291.24</v>
      </c>
      <c r="F17" s="14">
        <v>1077950894.1199999</v>
      </c>
      <c r="G17" s="12">
        <f t="shared" si="1"/>
        <v>660694842.39999986</v>
      </c>
    </row>
    <row r="18" spans="1:8" x14ac:dyDescent="0.25">
      <c r="A18" s="13" t="s">
        <v>73</v>
      </c>
      <c r="B18" s="14">
        <v>386055474</v>
      </c>
      <c r="C18" s="14">
        <v>91081132.859999999</v>
      </c>
      <c r="D18" s="11">
        <f t="shared" si="0"/>
        <v>477136606.86000001</v>
      </c>
      <c r="E18" s="14">
        <v>282632947.81</v>
      </c>
      <c r="F18" s="14">
        <v>241869443.61000001</v>
      </c>
      <c r="G18" s="12">
        <f t="shared" si="1"/>
        <v>194503659.05000001</v>
      </c>
    </row>
    <row r="19" spans="1:8" x14ac:dyDescent="0.25">
      <c r="A19" s="10" t="s">
        <v>74</v>
      </c>
      <c r="B19" s="11">
        <v>23225791293</v>
      </c>
      <c r="C19" s="11">
        <v>2341612753.8800001</v>
      </c>
      <c r="D19" s="11">
        <f t="shared" si="0"/>
        <v>25567404046.880001</v>
      </c>
      <c r="E19" s="11">
        <v>13419396425.01</v>
      </c>
      <c r="F19" s="11">
        <v>13155670554.73</v>
      </c>
      <c r="G19" s="12">
        <f t="shared" si="1"/>
        <v>12148007621.870001</v>
      </c>
      <c r="H19" s="1"/>
    </row>
    <row r="20" spans="1:8" x14ac:dyDescent="0.25">
      <c r="A20" s="13" t="s">
        <v>75</v>
      </c>
      <c r="B20" s="14">
        <v>535147134</v>
      </c>
      <c r="C20" s="14">
        <v>-1614204.22</v>
      </c>
      <c r="D20" s="11">
        <f t="shared" si="0"/>
        <v>533532929.77999997</v>
      </c>
      <c r="E20" s="14">
        <v>64383222.159999996</v>
      </c>
      <c r="F20" s="14">
        <v>61368014.829999998</v>
      </c>
      <c r="G20" s="12">
        <f t="shared" si="1"/>
        <v>469149707.62</v>
      </c>
    </row>
    <row r="21" spans="1:8" x14ac:dyDescent="0.25">
      <c r="A21" s="13" t="s">
        <v>76</v>
      </c>
      <c r="B21" s="14">
        <v>1509902456</v>
      </c>
      <c r="C21" s="14">
        <v>528244295.91000003</v>
      </c>
      <c r="D21" s="11">
        <f t="shared" si="0"/>
        <v>2038146751.9100001</v>
      </c>
      <c r="E21" s="14">
        <v>734064174.09000003</v>
      </c>
      <c r="F21" s="14">
        <v>687370923.48000002</v>
      </c>
      <c r="G21" s="12">
        <f t="shared" si="1"/>
        <v>1304082577.8200002</v>
      </c>
    </row>
    <row r="22" spans="1:8" x14ac:dyDescent="0.25">
      <c r="A22" s="13" t="s">
        <v>77</v>
      </c>
      <c r="B22" s="14">
        <v>4322615585</v>
      </c>
      <c r="C22" s="14">
        <v>434949501.42000002</v>
      </c>
      <c r="D22" s="11">
        <f t="shared" si="0"/>
        <v>4757565086.4200001</v>
      </c>
      <c r="E22" s="14">
        <v>2729403074.6500001</v>
      </c>
      <c r="F22" s="14">
        <v>2678288822.23</v>
      </c>
      <c r="G22" s="12">
        <f t="shared" si="1"/>
        <v>2028162011.77</v>
      </c>
    </row>
    <row r="23" spans="1:8" x14ac:dyDescent="0.25">
      <c r="A23" s="13" t="s">
        <v>78</v>
      </c>
      <c r="B23" s="14">
        <v>932048708</v>
      </c>
      <c r="C23" s="14">
        <v>190077768.96000001</v>
      </c>
      <c r="D23" s="11">
        <f t="shared" si="0"/>
        <v>1122126476.96</v>
      </c>
      <c r="E23" s="14">
        <v>632215792.97000003</v>
      </c>
      <c r="F23" s="14">
        <v>599481737.12</v>
      </c>
      <c r="G23" s="12">
        <f t="shared" si="1"/>
        <v>489910683.99000001</v>
      </c>
    </row>
    <row r="24" spans="1:8" x14ac:dyDescent="0.25">
      <c r="A24" s="13" t="s">
        <v>79</v>
      </c>
      <c r="B24" s="14">
        <v>12697755859</v>
      </c>
      <c r="C24" s="14">
        <v>1129220714.52</v>
      </c>
      <c r="D24" s="11">
        <f t="shared" si="0"/>
        <v>13826976573.52</v>
      </c>
      <c r="E24" s="14">
        <v>8056278612.5699997</v>
      </c>
      <c r="F24" s="14">
        <v>7971272548.5</v>
      </c>
      <c r="G24" s="12">
        <f t="shared" si="1"/>
        <v>5770697960.9500008</v>
      </c>
    </row>
    <row r="25" spans="1:8" x14ac:dyDescent="0.25">
      <c r="A25" s="13" t="s">
        <v>80</v>
      </c>
      <c r="B25" s="14">
        <v>3228321551</v>
      </c>
      <c r="C25" s="14">
        <v>60734677.289999999</v>
      </c>
      <c r="D25" s="11">
        <f t="shared" si="0"/>
        <v>3289056228.29</v>
      </c>
      <c r="E25" s="14">
        <v>1203051548.5699999</v>
      </c>
      <c r="F25" s="14">
        <v>1157888508.5699999</v>
      </c>
      <c r="G25" s="12">
        <f t="shared" si="1"/>
        <v>2086004679.72</v>
      </c>
    </row>
    <row r="26" spans="1:8" x14ac:dyDescent="0.25">
      <c r="A26" s="13" t="s">
        <v>81</v>
      </c>
      <c r="B26" s="14">
        <v>0</v>
      </c>
      <c r="C26" s="14">
        <v>0</v>
      </c>
      <c r="D26" s="11">
        <f t="shared" si="0"/>
        <v>0</v>
      </c>
      <c r="E26" s="14">
        <v>0</v>
      </c>
      <c r="F26" s="14">
        <v>0</v>
      </c>
      <c r="G26" s="12">
        <f t="shared" si="1"/>
        <v>0</v>
      </c>
    </row>
    <row r="27" spans="1:8" x14ac:dyDescent="0.25">
      <c r="A27" s="10" t="s">
        <v>82</v>
      </c>
      <c r="B27" s="11">
        <v>3134659324</v>
      </c>
      <c r="C27" s="11">
        <v>682872105.73000002</v>
      </c>
      <c r="D27" s="11">
        <f t="shared" si="0"/>
        <v>3817531429.73</v>
      </c>
      <c r="E27" s="11">
        <v>1287540442.45</v>
      </c>
      <c r="F27" s="11">
        <v>1082333350.48</v>
      </c>
      <c r="G27" s="12">
        <f t="shared" si="1"/>
        <v>2529990987.2799997</v>
      </c>
      <c r="H27" s="1"/>
    </row>
    <row r="28" spans="1:8" x14ac:dyDescent="0.25">
      <c r="A28" s="13" t="s">
        <v>83</v>
      </c>
      <c r="B28" s="14">
        <v>411480081</v>
      </c>
      <c r="C28" s="14">
        <v>168813354.00999999</v>
      </c>
      <c r="D28" s="11">
        <f t="shared" si="0"/>
        <v>580293435.00999999</v>
      </c>
      <c r="E28" s="14">
        <v>287293438.83999997</v>
      </c>
      <c r="F28" s="14">
        <v>233165155.72</v>
      </c>
      <c r="G28" s="12">
        <f t="shared" si="1"/>
        <v>292999996.17000002</v>
      </c>
    </row>
    <row r="29" spans="1:8" x14ac:dyDescent="0.25">
      <c r="A29" s="13" t="s">
        <v>84</v>
      </c>
      <c r="B29" s="14">
        <v>762843744</v>
      </c>
      <c r="C29" s="14">
        <v>223431157.63</v>
      </c>
      <c r="D29" s="11">
        <f t="shared" si="0"/>
        <v>986274901.63</v>
      </c>
      <c r="E29" s="14">
        <v>387509321.31</v>
      </c>
      <c r="F29" s="14">
        <v>353295037.72000003</v>
      </c>
      <c r="G29" s="12">
        <f t="shared" si="1"/>
        <v>598765580.31999993</v>
      </c>
    </row>
    <row r="30" spans="1:8" x14ac:dyDescent="0.25">
      <c r="A30" s="13" t="s">
        <v>85</v>
      </c>
      <c r="B30" s="14">
        <v>0</v>
      </c>
      <c r="C30" s="14">
        <v>0</v>
      </c>
      <c r="D30" s="11">
        <f t="shared" si="0"/>
        <v>0</v>
      </c>
      <c r="E30" s="14">
        <v>0</v>
      </c>
      <c r="F30" s="14">
        <v>0</v>
      </c>
      <c r="G30" s="12">
        <f t="shared" si="1"/>
        <v>0</v>
      </c>
    </row>
    <row r="31" spans="1:8" x14ac:dyDescent="0.25">
      <c r="A31" s="13" t="s">
        <v>86</v>
      </c>
      <c r="B31" s="14">
        <v>0</v>
      </c>
      <c r="C31" s="14">
        <v>0</v>
      </c>
      <c r="D31" s="11">
        <f t="shared" si="0"/>
        <v>0</v>
      </c>
      <c r="E31" s="14">
        <v>0</v>
      </c>
      <c r="F31" s="14">
        <v>0</v>
      </c>
      <c r="G31" s="12">
        <f t="shared" si="1"/>
        <v>0</v>
      </c>
    </row>
    <row r="32" spans="1:8" x14ac:dyDescent="0.25">
      <c r="A32" s="13" t="s">
        <v>87</v>
      </c>
      <c r="B32" s="14">
        <v>1336914678</v>
      </c>
      <c r="C32" s="14">
        <v>57679194.350000001</v>
      </c>
      <c r="D32" s="11">
        <f t="shared" si="0"/>
        <v>1394593872.3499999</v>
      </c>
      <c r="E32" s="14">
        <v>241974605.81999999</v>
      </c>
      <c r="F32" s="14">
        <v>215949051.11000001</v>
      </c>
      <c r="G32" s="12">
        <f t="shared" si="1"/>
        <v>1152619266.53</v>
      </c>
    </row>
    <row r="33" spans="1:8" x14ac:dyDescent="0.25">
      <c r="A33" s="13" t="s">
        <v>88</v>
      </c>
      <c r="B33" s="14">
        <v>0</v>
      </c>
      <c r="C33" s="14">
        <v>0</v>
      </c>
      <c r="D33" s="11">
        <f t="shared" si="0"/>
        <v>0</v>
      </c>
      <c r="E33" s="14">
        <v>0</v>
      </c>
      <c r="F33" s="14">
        <v>0</v>
      </c>
      <c r="G33" s="12">
        <f t="shared" si="1"/>
        <v>0</v>
      </c>
    </row>
    <row r="34" spans="1:8" x14ac:dyDescent="0.25">
      <c r="A34" s="13" t="s">
        <v>89</v>
      </c>
      <c r="B34" s="14">
        <v>425088723</v>
      </c>
      <c r="C34" s="14">
        <v>196410256.63</v>
      </c>
      <c r="D34" s="11">
        <f t="shared" si="0"/>
        <v>621498979.63</v>
      </c>
      <c r="E34" s="14">
        <v>326766758.69</v>
      </c>
      <c r="F34" s="14">
        <v>263840366.66</v>
      </c>
      <c r="G34" s="12">
        <f t="shared" si="1"/>
        <v>294732220.94</v>
      </c>
    </row>
    <row r="35" spans="1:8" x14ac:dyDescent="0.25">
      <c r="A35" s="13" t="s">
        <v>90</v>
      </c>
      <c r="B35" s="14">
        <v>198332098</v>
      </c>
      <c r="C35" s="14">
        <v>36538143.109999999</v>
      </c>
      <c r="D35" s="11">
        <f t="shared" si="0"/>
        <v>234870241.11000001</v>
      </c>
      <c r="E35" s="14">
        <v>43996317.789999999</v>
      </c>
      <c r="F35" s="14">
        <v>16083739.27</v>
      </c>
      <c r="G35" s="12">
        <f t="shared" si="1"/>
        <v>190873923.32000002</v>
      </c>
    </row>
    <row r="36" spans="1:8" x14ac:dyDescent="0.25">
      <c r="A36" s="13" t="s">
        <v>91</v>
      </c>
      <c r="B36" s="14">
        <v>0</v>
      </c>
      <c r="C36" s="14">
        <v>0</v>
      </c>
      <c r="D36" s="11">
        <f t="shared" si="0"/>
        <v>0</v>
      </c>
      <c r="E36" s="14">
        <v>0</v>
      </c>
      <c r="F36" s="14">
        <v>0</v>
      </c>
      <c r="G36" s="12">
        <f t="shared" si="1"/>
        <v>0</v>
      </c>
    </row>
    <row r="37" spans="1:8" x14ac:dyDescent="0.25">
      <c r="A37" s="10" t="s">
        <v>92</v>
      </c>
      <c r="B37" s="11">
        <v>5672866350</v>
      </c>
      <c r="C37" s="11">
        <v>619046030.70000005</v>
      </c>
      <c r="D37" s="11">
        <f t="shared" si="0"/>
        <v>6291912380.6999998</v>
      </c>
      <c r="E37" s="11">
        <v>4982154651.1899996</v>
      </c>
      <c r="F37" s="11">
        <v>4976654651.1899996</v>
      </c>
      <c r="G37" s="12">
        <f t="shared" si="1"/>
        <v>1309757729.5100002</v>
      </c>
      <c r="H37" s="1"/>
    </row>
    <row r="38" spans="1:8" x14ac:dyDescent="0.25">
      <c r="A38" s="13" t="s">
        <v>93</v>
      </c>
      <c r="B38" s="14">
        <v>210577491</v>
      </c>
      <c r="C38" s="14">
        <v>0</v>
      </c>
      <c r="D38" s="11">
        <f t="shared" si="0"/>
        <v>210577491</v>
      </c>
      <c r="E38" s="14">
        <v>133798641.22</v>
      </c>
      <c r="F38" s="14">
        <v>133798641.22</v>
      </c>
      <c r="G38" s="12">
        <f t="shared" si="1"/>
        <v>76778849.780000001</v>
      </c>
    </row>
    <row r="39" spans="1:8" ht="26.25" x14ac:dyDescent="0.25">
      <c r="A39" s="13" t="s">
        <v>94</v>
      </c>
      <c r="B39" s="14">
        <v>5462288859</v>
      </c>
      <c r="C39" s="14">
        <v>619046030.70000005</v>
      </c>
      <c r="D39" s="11">
        <f t="shared" si="0"/>
        <v>6081334889.6999998</v>
      </c>
      <c r="E39" s="14">
        <v>4848356009.9700003</v>
      </c>
      <c r="F39" s="14">
        <v>4842856009.9700003</v>
      </c>
      <c r="G39" s="12">
        <f t="shared" si="1"/>
        <v>1232978879.7299995</v>
      </c>
    </row>
    <row r="40" spans="1:8" x14ac:dyDescent="0.25">
      <c r="A40" s="13" t="s">
        <v>95</v>
      </c>
      <c r="B40" s="14">
        <v>0</v>
      </c>
      <c r="C40" s="14">
        <v>0</v>
      </c>
      <c r="D40" s="11">
        <f t="shared" si="0"/>
        <v>0</v>
      </c>
      <c r="E40" s="14">
        <v>0</v>
      </c>
      <c r="F40" s="14">
        <v>0</v>
      </c>
      <c r="G40" s="12">
        <f t="shared" si="1"/>
        <v>0</v>
      </c>
    </row>
    <row r="41" spans="1:8" x14ac:dyDescent="0.25">
      <c r="A41" s="13" t="s">
        <v>62</v>
      </c>
      <c r="B41" s="14">
        <v>0</v>
      </c>
      <c r="C41" s="14">
        <v>0</v>
      </c>
      <c r="D41" s="11">
        <f t="shared" si="0"/>
        <v>0</v>
      </c>
      <c r="E41" s="14">
        <v>0</v>
      </c>
      <c r="F41" s="14">
        <v>0</v>
      </c>
      <c r="G41" s="12">
        <f t="shared" si="1"/>
        <v>0</v>
      </c>
    </row>
    <row r="42" spans="1:8" x14ac:dyDescent="0.25">
      <c r="A42" s="10" t="s">
        <v>63</v>
      </c>
      <c r="B42" s="11">
        <v>36939345402</v>
      </c>
      <c r="C42" s="11">
        <v>4253719671.1599998</v>
      </c>
      <c r="D42" s="11">
        <f t="shared" si="0"/>
        <v>41193065073.160004</v>
      </c>
      <c r="E42" s="11">
        <v>23313752251.330002</v>
      </c>
      <c r="F42" s="11">
        <v>22489640352.669998</v>
      </c>
      <c r="G42" s="12">
        <f t="shared" si="1"/>
        <v>17879312821.830002</v>
      </c>
      <c r="H42" s="1"/>
    </row>
    <row r="43" spans="1:8" x14ac:dyDescent="0.25">
      <c r="A43" s="16"/>
      <c r="B43" s="17"/>
      <c r="C43" s="17"/>
      <c r="D43" s="17"/>
      <c r="E43" s="17"/>
      <c r="F43" s="17"/>
      <c r="G43" s="18"/>
    </row>
    <row r="44" spans="1:8" x14ac:dyDescent="0.25">
      <c r="A44" s="4"/>
      <c r="B44" s="4"/>
      <c r="C44" s="4"/>
      <c r="D44" s="4"/>
      <c r="E44" s="4"/>
      <c r="F44" s="4"/>
      <c r="G44" s="4"/>
    </row>
    <row r="45" spans="1:8" x14ac:dyDescent="0.25">
      <c r="A45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32" workbookViewId="0">
      <selection activeCell="A44" sqref="A44:XFD52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5.7109375" customWidth="1"/>
    <col min="4" max="4" width="17" customWidth="1"/>
    <col min="5" max="5" width="17.85546875" customWidth="1"/>
    <col min="6" max="6" width="18.28515625" customWidth="1"/>
    <col min="7" max="7" width="18.42578125" customWidth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</row>
    <row r="2" spans="1:8" x14ac:dyDescent="0.25">
      <c r="A2" s="23" t="s">
        <v>207</v>
      </c>
      <c r="B2" s="23"/>
      <c r="C2" s="23"/>
      <c r="D2" s="23"/>
      <c r="E2" s="23"/>
      <c r="F2" s="23"/>
      <c r="G2" s="23"/>
    </row>
    <row r="3" spans="1:8" x14ac:dyDescent="0.25">
      <c r="A3" s="23" t="s">
        <v>1</v>
      </c>
      <c r="B3" s="23"/>
      <c r="C3" s="23"/>
      <c r="D3" s="23"/>
      <c r="E3" s="23"/>
      <c r="F3" s="23"/>
      <c r="G3" s="23"/>
    </row>
    <row r="4" spans="1:8" x14ac:dyDescent="0.25">
      <c r="A4" s="23" t="s">
        <v>26</v>
      </c>
      <c r="B4" s="23"/>
      <c r="C4" s="23"/>
      <c r="D4" s="23"/>
      <c r="E4" s="23"/>
      <c r="F4" s="23"/>
      <c r="G4" s="23"/>
    </row>
    <row r="5" spans="1:8" x14ac:dyDescent="0.25">
      <c r="A5" s="23" t="s">
        <v>3</v>
      </c>
      <c r="B5" s="23"/>
      <c r="C5" s="23"/>
      <c r="D5" s="23"/>
      <c r="E5" s="23"/>
      <c r="F5" s="23"/>
      <c r="G5" s="23"/>
    </row>
    <row r="6" spans="1:8" x14ac:dyDescent="0.25">
      <c r="A6" s="23" t="s">
        <v>4</v>
      </c>
      <c r="B6" s="23"/>
      <c r="C6" s="23"/>
      <c r="D6" s="23"/>
      <c r="E6" s="23"/>
      <c r="F6" s="23"/>
      <c r="G6" s="23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5" t="s">
        <v>8</v>
      </c>
      <c r="B8" s="3" t="s">
        <v>27</v>
      </c>
      <c r="C8" s="3" t="s">
        <v>28</v>
      </c>
      <c r="D8" s="3" t="s">
        <v>29</v>
      </c>
      <c r="E8" s="3" t="s">
        <v>6</v>
      </c>
      <c r="F8" s="3" t="s">
        <v>30</v>
      </c>
      <c r="G8" s="6" t="s">
        <v>31</v>
      </c>
    </row>
    <row r="9" spans="1:8" x14ac:dyDescent="0.25">
      <c r="A9" s="7"/>
      <c r="B9" s="8">
        <v>1</v>
      </c>
      <c r="C9" s="8">
        <v>2</v>
      </c>
      <c r="D9" s="8" t="s">
        <v>32</v>
      </c>
      <c r="E9" s="8">
        <v>4</v>
      </c>
      <c r="F9" s="8">
        <v>5</v>
      </c>
      <c r="G9" s="9" t="s">
        <v>33</v>
      </c>
    </row>
    <row r="10" spans="1:8" x14ac:dyDescent="0.25">
      <c r="A10" s="10" t="s">
        <v>34</v>
      </c>
      <c r="B10" s="11">
        <v>3182011264</v>
      </c>
      <c r="C10" s="11">
        <v>1253183892.05</v>
      </c>
      <c r="D10" s="11">
        <v>4064784238.0500002</v>
      </c>
      <c r="E10" s="11">
        <v>2166318765.98</v>
      </c>
      <c r="F10" s="11">
        <v>2074020425.25</v>
      </c>
      <c r="G10" s="12">
        <v>1898465472.0699999</v>
      </c>
      <c r="H10" s="1"/>
    </row>
    <row r="11" spans="1:8" x14ac:dyDescent="0.25">
      <c r="A11" s="13" t="s">
        <v>35</v>
      </c>
      <c r="B11" s="14">
        <v>2638170022</v>
      </c>
      <c r="C11" s="14">
        <v>964151215.83000004</v>
      </c>
      <c r="D11" s="14">
        <v>3395801190.8299999</v>
      </c>
      <c r="E11" s="14">
        <v>1816366919.0899999</v>
      </c>
      <c r="F11" s="14">
        <v>1724071159.6400001</v>
      </c>
      <c r="G11" s="15">
        <v>1579434271.74</v>
      </c>
    </row>
    <row r="12" spans="1:8" x14ac:dyDescent="0.25">
      <c r="A12" s="13" t="s">
        <v>36</v>
      </c>
      <c r="B12" s="14">
        <v>543841242</v>
      </c>
      <c r="C12" s="14">
        <v>289032676.22000003</v>
      </c>
      <c r="D12" s="14">
        <v>668983047.22000003</v>
      </c>
      <c r="E12" s="14">
        <v>349951846.88999999</v>
      </c>
      <c r="F12" s="14">
        <v>349949265.61000001</v>
      </c>
      <c r="G12" s="15">
        <v>319031200.32999998</v>
      </c>
    </row>
    <row r="13" spans="1:8" x14ac:dyDescent="0.25">
      <c r="A13" s="10" t="s">
        <v>37</v>
      </c>
      <c r="B13" s="11">
        <v>21447302296</v>
      </c>
      <c r="C13" s="11">
        <v>1548699862.05</v>
      </c>
      <c r="D13" s="11">
        <v>18154480769.049999</v>
      </c>
      <c r="E13" s="11">
        <v>11805571421.91</v>
      </c>
      <c r="F13" s="11">
        <v>11300889071.049999</v>
      </c>
      <c r="G13" s="12">
        <v>6348909347.1400003</v>
      </c>
      <c r="H13" s="1"/>
    </row>
    <row r="14" spans="1:8" x14ac:dyDescent="0.25">
      <c r="A14" s="13" t="s">
        <v>38</v>
      </c>
      <c r="B14" s="14">
        <v>16005673963</v>
      </c>
      <c r="C14" s="14">
        <v>1045071929.53</v>
      </c>
      <c r="D14" s="14">
        <v>13087602257.530001</v>
      </c>
      <c r="E14" s="14">
        <v>9488423020.2600002</v>
      </c>
      <c r="F14" s="14">
        <v>9271011538.3199997</v>
      </c>
      <c r="G14" s="15">
        <v>3599179237.27</v>
      </c>
    </row>
    <row r="15" spans="1:8" x14ac:dyDescent="0.25">
      <c r="A15" s="13" t="s">
        <v>39</v>
      </c>
      <c r="B15" s="14">
        <v>68612063</v>
      </c>
      <c r="C15" s="14">
        <v>1912888.86</v>
      </c>
      <c r="D15" s="14">
        <v>65673520.859999999</v>
      </c>
      <c r="E15" s="14">
        <v>2543411.86</v>
      </c>
      <c r="F15" s="14">
        <v>2415492.77</v>
      </c>
      <c r="G15" s="15">
        <v>63130109</v>
      </c>
    </row>
    <row r="16" spans="1:8" x14ac:dyDescent="0.25">
      <c r="A16" s="13" t="s">
        <v>40</v>
      </c>
      <c r="B16" s="14">
        <v>394011315</v>
      </c>
      <c r="C16" s="14">
        <v>134270509.65000001</v>
      </c>
      <c r="D16" s="14">
        <v>461552872.64999998</v>
      </c>
      <c r="E16" s="14">
        <v>158738619.06</v>
      </c>
      <c r="F16" s="14">
        <v>135355004.80000001</v>
      </c>
      <c r="G16" s="15">
        <v>302814253.58999997</v>
      </c>
    </row>
    <row r="17" spans="1:8" x14ac:dyDescent="0.25">
      <c r="A17" s="13" t="s">
        <v>41</v>
      </c>
      <c r="B17" s="14">
        <v>615357111</v>
      </c>
      <c r="C17" s="14">
        <v>104343700.27</v>
      </c>
      <c r="D17" s="14">
        <v>591602539.26999998</v>
      </c>
      <c r="E17" s="14">
        <v>258322381.44</v>
      </c>
      <c r="F17" s="14">
        <v>191863706.90000001</v>
      </c>
      <c r="G17" s="15">
        <v>333280157.82999998</v>
      </c>
    </row>
    <row r="18" spans="1:8" x14ac:dyDescent="0.25">
      <c r="A18" s="13" t="s">
        <v>42</v>
      </c>
      <c r="B18" s="14">
        <v>267044578</v>
      </c>
      <c r="C18" s="14">
        <v>17938994.309999999</v>
      </c>
      <c r="D18" s="14">
        <v>220171506.31</v>
      </c>
      <c r="E18" s="14">
        <v>176216595.30000001</v>
      </c>
      <c r="F18" s="14">
        <v>167860019.52000001</v>
      </c>
      <c r="G18" s="15">
        <v>43954911.009999998</v>
      </c>
    </row>
    <row r="19" spans="1:8" x14ac:dyDescent="0.25">
      <c r="A19" s="13" t="s">
        <v>43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 x14ac:dyDescent="0.25">
      <c r="A20" s="13" t="s">
        <v>44</v>
      </c>
      <c r="B20" s="14">
        <v>1884054232</v>
      </c>
      <c r="C20" s="14">
        <v>122886582.62</v>
      </c>
      <c r="D20" s="14">
        <v>1581017664.6199999</v>
      </c>
      <c r="E20" s="14">
        <v>1308960199.6700001</v>
      </c>
      <c r="F20" s="14">
        <v>1184815449.02</v>
      </c>
      <c r="G20" s="15">
        <v>272057464.94999999</v>
      </c>
    </row>
    <row r="21" spans="1:8" x14ac:dyDescent="0.25">
      <c r="A21" s="13" t="s">
        <v>45</v>
      </c>
      <c r="B21" s="14">
        <v>2212549034</v>
      </c>
      <c r="C21" s="14">
        <v>122275256.81</v>
      </c>
      <c r="D21" s="14">
        <v>2146860407.8099999</v>
      </c>
      <c r="E21" s="14">
        <v>412367194.31999999</v>
      </c>
      <c r="F21" s="14">
        <v>347567859.72000003</v>
      </c>
      <c r="G21" s="15">
        <v>1734493213.49</v>
      </c>
    </row>
    <row r="22" spans="1:8" x14ac:dyDescent="0.25">
      <c r="A22" s="10" t="s">
        <v>46</v>
      </c>
      <c r="B22" s="11">
        <v>5983665492</v>
      </c>
      <c r="C22" s="11">
        <v>830659966.33000004</v>
      </c>
      <c r="D22" s="11">
        <v>5355062065.3299999</v>
      </c>
      <c r="E22" s="11">
        <v>3918394862.71</v>
      </c>
      <c r="F22" s="11">
        <v>3701457603.8200002</v>
      </c>
      <c r="G22" s="12">
        <v>1436667202.6199999</v>
      </c>
      <c r="H22" s="1"/>
    </row>
    <row r="23" spans="1:8" ht="26.25" x14ac:dyDescent="0.25">
      <c r="A23" s="13" t="s">
        <v>47</v>
      </c>
      <c r="B23" s="14">
        <v>5662810507</v>
      </c>
      <c r="C23" s="14">
        <v>678781160.53999996</v>
      </c>
      <c r="D23" s="14">
        <v>4945980399.54</v>
      </c>
      <c r="E23" s="14">
        <v>3687273824.4499998</v>
      </c>
      <c r="F23" s="14">
        <v>3473686028.2600002</v>
      </c>
      <c r="G23" s="15">
        <v>1258706575.0899999</v>
      </c>
    </row>
    <row r="24" spans="1:8" x14ac:dyDescent="0.25">
      <c r="A24" s="13" t="s">
        <v>48</v>
      </c>
      <c r="B24" s="14">
        <v>320854985</v>
      </c>
      <c r="C24" s="14">
        <v>151878805.78999999</v>
      </c>
      <c r="D24" s="14">
        <v>409081665.79000002</v>
      </c>
      <c r="E24" s="14">
        <v>231121038.25999999</v>
      </c>
      <c r="F24" s="14">
        <v>227771575.56</v>
      </c>
      <c r="G24" s="15">
        <v>177960627.53</v>
      </c>
    </row>
    <row r="25" spans="1:8" x14ac:dyDescent="0.25">
      <c r="A25" s="13" t="s">
        <v>49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0" t="s">
        <v>50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"/>
    </row>
    <row r="27" spans="1:8" x14ac:dyDescent="0.25">
      <c r="A27" s="13" t="s">
        <v>51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52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 x14ac:dyDescent="0.25">
      <c r="A29" s="10" t="s">
        <v>53</v>
      </c>
      <c r="B29" s="11">
        <v>653500000</v>
      </c>
      <c r="C29" s="11">
        <v>2129920.0299999998</v>
      </c>
      <c r="D29" s="11">
        <v>446568100.02999997</v>
      </c>
      <c r="E29" s="11">
        <v>441312549.54000002</v>
      </c>
      <c r="F29" s="11">
        <v>436618601.36000001</v>
      </c>
      <c r="G29" s="12">
        <v>5255550.49</v>
      </c>
      <c r="H29" s="1"/>
    </row>
    <row r="30" spans="1:8" x14ac:dyDescent="0.25">
      <c r="A30" s="13" t="s">
        <v>54</v>
      </c>
      <c r="B30" s="14">
        <v>653500000</v>
      </c>
      <c r="C30" s="14">
        <v>2129920.0299999998</v>
      </c>
      <c r="D30" s="14">
        <v>446568100.02999997</v>
      </c>
      <c r="E30" s="14">
        <v>441312549.54000002</v>
      </c>
      <c r="F30" s="14">
        <v>436618601.36000001</v>
      </c>
      <c r="G30" s="15">
        <v>5255550.49</v>
      </c>
    </row>
    <row r="31" spans="1:8" x14ac:dyDescent="0.25">
      <c r="A31" s="13" t="s">
        <v>55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57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0" t="s">
        <v>58</v>
      </c>
      <c r="B34" s="11">
        <v>5672866350</v>
      </c>
      <c r="C34" s="11">
        <v>619046030.70000005</v>
      </c>
      <c r="D34" s="11">
        <v>5205459586.6999998</v>
      </c>
      <c r="E34" s="11">
        <v>4982154651.1899996</v>
      </c>
      <c r="F34" s="11">
        <v>4976654651.1899996</v>
      </c>
      <c r="G34" s="12">
        <v>223304935.50999999</v>
      </c>
      <c r="H34" s="1"/>
    </row>
    <row r="35" spans="1:8" x14ac:dyDescent="0.25">
      <c r="A35" s="13" t="s">
        <v>59</v>
      </c>
      <c r="B35" s="14">
        <v>2729656032</v>
      </c>
      <c r="C35" s="14">
        <v>578174005.48000002</v>
      </c>
      <c r="D35" s="14">
        <v>2911557250.48</v>
      </c>
      <c r="E35" s="14">
        <v>2579739067.6100001</v>
      </c>
      <c r="F35" s="14">
        <v>2574239067.6100001</v>
      </c>
      <c r="G35" s="15">
        <v>331818182.87</v>
      </c>
    </row>
    <row r="36" spans="1:8" x14ac:dyDescent="0.25">
      <c r="A36" s="13" t="s">
        <v>60</v>
      </c>
      <c r="B36" s="14">
        <v>2732632827</v>
      </c>
      <c r="C36" s="14">
        <v>40872025.219999999</v>
      </c>
      <c r="D36" s="14">
        <v>2142542891.22</v>
      </c>
      <c r="E36" s="14">
        <v>2268616942.3600001</v>
      </c>
      <c r="F36" s="14">
        <v>2268616942.3600001</v>
      </c>
      <c r="G36" s="15">
        <v>-126074051.14</v>
      </c>
    </row>
    <row r="37" spans="1:8" ht="26.25" x14ac:dyDescent="0.25">
      <c r="A37" s="13" t="s">
        <v>61</v>
      </c>
      <c r="B37" s="14">
        <v>210577491</v>
      </c>
      <c r="C37" s="14">
        <v>0</v>
      </c>
      <c r="D37" s="14">
        <v>151359445</v>
      </c>
      <c r="E37" s="14">
        <v>133798641.22</v>
      </c>
      <c r="F37" s="14">
        <v>133798641.22</v>
      </c>
      <c r="G37" s="15">
        <v>17560803.780000001</v>
      </c>
    </row>
    <row r="38" spans="1:8" x14ac:dyDescent="0.25">
      <c r="A38" s="13" t="s">
        <v>62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63</v>
      </c>
      <c r="B39" s="11">
        <v>36939345402</v>
      </c>
      <c r="C39" s="11">
        <v>4253719671.1599998</v>
      </c>
      <c r="D39" s="11">
        <v>33226354759.16</v>
      </c>
      <c r="E39" s="11">
        <v>23313752251.330002</v>
      </c>
      <c r="F39" s="11">
        <v>22489640352.669998</v>
      </c>
      <c r="G39" s="12">
        <v>9912602507.8299999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25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F5" sqref="F5"/>
    </sheetView>
  </sheetViews>
  <sheetFormatPr baseColWidth="10" defaultRowHeight="15" x14ac:dyDescent="0.25"/>
  <cols>
    <col min="1" max="1" width="64.7109375" customWidth="1"/>
    <col min="2" max="2" width="16.85546875" customWidth="1"/>
    <col min="3" max="3" width="18" customWidth="1"/>
    <col min="4" max="4" width="17" customWidth="1"/>
    <col min="6" max="6" width="17.42578125" bestFit="1" customWidth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3" t="s">
        <v>207</v>
      </c>
      <c r="B2" s="23"/>
      <c r="C2" s="23"/>
      <c r="D2" s="23"/>
    </row>
    <row r="3" spans="1:6" x14ac:dyDescent="0.25">
      <c r="A3" s="23" t="s">
        <v>1</v>
      </c>
      <c r="B3" s="23"/>
      <c r="C3" s="23"/>
      <c r="D3" s="23"/>
    </row>
    <row r="4" spans="1:6" x14ac:dyDescent="0.25">
      <c r="A4" s="23" t="s">
        <v>2</v>
      </c>
      <c r="B4" s="23"/>
      <c r="C4" s="23"/>
      <c r="D4" s="23"/>
    </row>
    <row r="5" spans="1:6" x14ac:dyDescent="0.25">
      <c r="A5" s="23" t="s">
        <v>3</v>
      </c>
      <c r="B5" s="23"/>
      <c r="C5" s="23"/>
      <c r="D5" s="23"/>
    </row>
    <row r="6" spans="1:6" x14ac:dyDescent="0.25">
      <c r="A6" s="23" t="s">
        <v>4</v>
      </c>
      <c r="B6" s="23"/>
      <c r="C6" s="23"/>
      <c r="D6" s="23"/>
    </row>
    <row r="7" spans="1:6" x14ac:dyDescent="0.25">
      <c r="A7" s="2"/>
      <c r="B7" s="2"/>
      <c r="C7" s="2"/>
      <c r="D7" s="2"/>
    </row>
    <row r="8" spans="1:6" x14ac:dyDescent="0.25">
      <c r="A8" s="5" t="s">
        <v>8</v>
      </c>
      <c r="B8" s="3" t="s">
        <v>5</v>
      </c>
      <c r="C8" s="3" t="s">
        <v>6</v>
      </c>
      <c r="D8" s="6" t="s">
        <v>7</v>
      </c>
    </row>
    <row r="9" spans="1:6" x14ac:dyDescent="0.25">
      <c r="A9" s="7"/>
      <c r="B9" s="8"/>
      <c r="C9" s="8"/>
      <c r="D9" s="9"/>
    </row>
    <row r="10" spans="1:6" x14ac:dyDescent="0.25">
      <c r="A10" s="10" t="s">
        <v>9</v>
      </c>
      <c r="B10" s="11">
        <v>36359022430</v>
      </c>
      <c r="C10" s="11">
        <v>23467262582.41</v>
      </c>
      <c r="D10" s="12">
        <v>23467262582.41</v>
      </c>
      <c r="F10" s="22"/>
    </row>
    <row r="11" spans="1:6" x14ac:dyDescent="0.25">
      <c r="A11" s="13" t="s">
        <v>10</v>
      </c>
      <c r="B11" s="14">
        <v>36359022430</v>
      </c>
      <c r="C11" s="14">
        <v>23467262582.41</v>
      </c>
      <c r="D11" s="15">
        <v>23467262582.41</v>
      </c>
    </row>
    <row r="12" spans="1:6" x14ac:dyDescent="0.25">
      <c r="A12" s="13" t="s">
        <v>11</v>
      </c>
      <c r="B12" s="14">
        <v>0</v>
      </c>
      <c r="C12" s="14">
        <v>0</v>
      </c>
      <c r="D12" s="15">
        <v>0</v>
      </c>
      <c r="F12" s="22"/>
    </row>
    <row r="13" spans="1:6" x14ac:dyDescent="0.25">
      <c r="A13" s="10" t="s">
        <v>12</v>
      </c>
      <c r="B13" s="11">
        <f>+B14</f>
        <v>36728767911</v>
      </c>
      <c r="C13" s="11">
        <f>+C14</f>
        <v>23179953610.110001</v>
      </c>
      <c r="D13" s="12">
        <f>+D14</f>
        <v>22355841711.449997</v>
      </c>
    </row>
    <row r="14" spans="1:6" x14ac:dyDescent="0.25">
      <c r="A14" s="13" t="s">
        <v>13</v>
      </c>
      <c r="B14" s="14">
        <v>36728767911</v>
      </c>
      <c r="C14" s="14">
        <f>23313752251.33-133798641.22</f>
        <v>23179953610.110001</v>
      </c>
      <c r="D14" s="15">
        <f>22489640352.67-133798641.22</f>
        <v>22355841711.449997</v>
      </c>
      <c r="F14" s="22"/>
    </row>
    <row r="15" spans="1:6" x14ac:dyDescent="0.25">
      <c r="A15" s="13" t="s">
        <v>14</v>
      </c>
      <c r="B15" s="14">
        <v>0</v>
      </c>
      <c r="C15" s="14">
        <v>0</v>
      </c>
      <c r="D15" s="15">
        <v>0</v>
      </c>
      <c r="F15" s="22"/>
    </row>
    <row r="16" spans="1:6" x14ac:dyDescent="0.25">
      <c r="A16" s="10" t="s">
        <v>15</v>
      </c>
      <c r="B16" s="11">
        <f>+B10-B13</f>
        <v>-369745481</v>
      </c>
      <c r="C16" s="11">
        <f>+C10-C13</f>
        <v>287308972.29999924</v>
      </c>
      <c r="D16" s="12">
        <f>+D10-D13</f>
        <v>1111420870.9600029</v>
      </c>
    </row>
    <row r="17" spans="1:4" x14ac:dyDescent="0.25">
      <c r="A17" s="7" t="s">
        <v>16</v>
      </c>
      <c r="B17" s="8" t="s">
        <v>17</v>
      </c>
      <c r="C17" s="8" t="s">
        <v>6</v>
      </c>
      <c r="D17" s="9" t="s">
        <v>18</v>
      </c>
    </row>
    <row r="18" spans="1:4" x14ac:dyDescent="0.25">
      <c r="A18" s="10" t="s">
        <v>19</v>
      </c>
      <c r="B18" s="11">
        <f>+B16</f>
        <v>-369745481</v>
      </c>
      <c r="C18" s="11">
        <f>+C16</f>
        <v>287308972.29999924</v>
      </c>
      <c r="D18" s="12">
        <f>+D16</f>
        <v>1111420870.9600029</v>
      </c>
    </row>
    <row r="19" spans="1:4" x14ac:dyDescent="0.25">
      <c r="A19" s="13" t="s">
        <v>20</v>
      </c>
      <c r="B19" s="14">
        <f>136807703+33000000</f>
        <v>169807703</v>
      </c>
      <c r="C19" s="14">
        <f>97247960.38+6620349</f>
        <v>103868309.38</v>
      </c>
      <c r="D19" s="15">
        <f>97247960.38+6620349</f>
        <v>103868309.38</v>
      </c>
    </row>
    <row r="20" spans="1:4" x14ac:dyDescent="0.25">
      <c r="A20" s="10" t="s">
        <v>21</v>
      </c>
      <c r="B20" s="11">
        <f>+B18-B19</f>
        <v>-539553184</v>
      </c>
      <c r="C20" s="11">
        <f>+C18-C19</f>
        <v>183440662.91999924</v>
      </c>
      <c r="D20" s="12">
        <f>+D18-D19</f>
        <v>1007552561.5800029</v>
      </c>
    </row>
    <row r="21" spans="1:4" x14ac:dyDescent="0.25">
      <c r="A21" s="7" t="s">
        <v>16</v>
      </c>
      <c r="B21" s="8" t="s">
        <v>17</v>
      </c>
      <c r="C21" s="8" t="s">
        <v>6</v>
      </c>
      <c r="D21" s="9" t="s">
        <v>18</v>
      </c>
    </row>
    <row r="22" spans="1:4" x14ac:dyDescent="0.25">
      <c r="A22" s="13" t="s">
        <v>22</v>
      </c>
      <c r="B22" s="14">
        <v>580322976</v>
      </c>
      <c r="C22" s="14">
        <v>200000000</v>
      </c>
      <c r="D22" s="15">
        <v>200000000</v>
      </c>
    </row>
    <row r="23" spans="1:4" x14ac:dyDescent="0.25">
      <c r="A23" s="13" t="s">
        <v>23</v>
      </c>
      <c r="B23" s="14">
        <v>40769788</v>
      </c>
      <c r="C23" s="14">
        <v>29930331.84</v>
      </c>
      <c r="D23" s="15">
        <v>29930331.84</v>
      </c>
    </row>
    <row r="24" spans="1:4" x14ac:dyDescent="0.25">
      <c r="A24" s="10" t="s">
        <v>24</v>
      </c>
      <c r="B24" s="11">
        <f>+B22-B23</f>
        <v>539553188</v>
      </c>
      <c r="C24" s="11">
        <f>+C22-C23</f>
        <v>170069668.16</v>
      </c>
      <c r="D24" s="12">
        <f>+D22-D23</f>
        <v>170069668.16</v>
      </c>
    </row>
    <row r="25" spans="1:4" x14ac:dyDescent="0.25">
      <c r="A25" s="16"/>
      <c r="B25" s="17"/>
      <c r="C25" s="17"/>
      <c r="D25" s="18"/>
    </row>
    <row r="26" spans="1:4" x14ac:dyDescent="0.25">
      <c r="A26" s="4"/>
      <c r="B26" s="4"/>
      <c r="C26" s="4"/>
      <c r="D26" s="4"/>
    </row>
    <row r="27" spans="1:4" x14ac:dyDescent="0.25">
      <c r="A27" t="s">
        <v>25</v>
      </c>
    </row>
  </sheetData>
  <mergeCells count="6">
    <mergeCell ref="A6:D6"/>
    <mergeCell ref="A1:D1"/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2016-12-12T21:59:26Z</cp:lastPrinted>
  <dcterms:created xsi:type="dcterms:W3CDTF">2016-12-12T19:35:01Z</dcterms:created>
  <dcterms:modified xsi:type="dcterms:W3CDTF">2016-12-22T19:13:24Z</dcterms:modified>
</cp:coreProperties>
</file>