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9285" firstSheet="2" activeTab="6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B24" i="4" l="1"/>
  <c r="D19" i="4" l="1"/>
  <c r="D14" i="4"/>
  <c r="C13" i="4"/>
  <c r="C19" i="4"/>
  <c r="C14" i="4"/>
  <c r="B19" i="4"/>
  <c r="C24" i="4"/>
  <c r="D24" i="4"/>
  <c r="B20" i="4"/>
  <c r="B18" i="4"/>
  <c r="C16" i="4"/>
  <c r="C18" i="4" s="1"/>
  <c r="C20" i="4" s="1"/>
  <c r="D16" i="4"/>
  <c r="D18" i="4" s="1"/>
  <c r="D20" i="4" s="1"/>
  <c r="B16" i="4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10" i="7"/>
  <c r="G11" i="8"/>
  <c r="G12" i="8"/>
  <c r="G13" i="8"/>
  <c r="G14" i="8"/>
  <c r="G15" i="8"/>
  <c r="G10" i="8"/>
  <c r="D11" i="8"/>
  <c r="D12" i="8"/>
  <c r="D13" i="8"/>
  <c r="D14" i="8"/>
  <c r="D15" i="8"/>
  <c r="D10" i="8"/>
  <c r="G11" i="9"/>
  <c r="G10" i="9"/>
  <c r="D11" i="9"/>
  <c r="D10" i="9"/>
  <c r="F10" i="9"/>
  <c r="E10" i="9"/>
  <c r="C10" i="9"/>
</calcChain>
</file>

<file path=xl/sharedStrings.xml><?xml version="1.0" encoding="utf-8"?>
<sst xmlns="http://schemas.openxmlformats.org/spreadsheetml/2006/main" count="305" uniqueCount="208">
  <si>
    <t>Cuenta Pública 2016</t>
  </si>
  <si>
    <t>Estado Analítico del Ejercicio del Presupuesto de Egresos</t>
  </si>
  <si>
    <t>Indicadores de Postura Fiscal</t>
  </si>
  <si>
    <t>Del  1o. de Enero al 30 de Junio de 2016</t>
  </si>
  <si>
    <t>(Pesos)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</si>
  <si>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</si>
  <si>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</si>
  <si>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</si>
  <si>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</si>
  <si>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</si>
  <si>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</si>
  <si>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</si>
  <si>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</si>
  <si>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</si>
  <si>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</si>
  <si>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</si>
  <si>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</si>
  <si>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</si>
  <si>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>Pagado 3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</si>
  <si>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</si>
  <si>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</si>
  <si>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</si>
  <si>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</si>
  <si>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</si>
  <si>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</si>
  <si>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</si>
  <si>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</si>
  <si>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</si>
  <si>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</si>
  <si>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</si>
  <si>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</si>
  <si>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</si>
  <si>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</si>
  <si>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</si>
  <si>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</si>
  <si>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</si>
  <si>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</si>
  <si>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</si>
  <si>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</si>
  <si>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</si>
  <si>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</si>
  <si>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</si>
  <si>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</si>
  <si>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</si>
  <si>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</si>
  <si>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</si>
  <si>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</si>
  <si>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</si>
  <si>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</si>
  <si>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</si>
  <si>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</si>
  <si>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</si>
  <si>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</si>
  <si>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</si>
  <si>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</si>
  <si>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</si>
  <si>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</si>
  <si>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</si>
  <si>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</si>
  <si>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</si>
  <si>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</si>
  <si>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</si>
  <si>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</si>
  <si>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</si>
  <si>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</si>
  <si>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</si>
  <si>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</si>
  <si>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</si>
  <si>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</si>
  <si>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</si>
  <si>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</si>
  <si>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</si>
  <si>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</si>
  <si>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</si>
  <si>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</si>
  <si>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</si>
  <si>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</si>
  <si>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</si>
  <si>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</si>
  <si>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</si>
  <si>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</si>
  <si>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</si>
  <si>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</si>
  <si>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</si>
  <si>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</si>
  <si>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</si>
  <si>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</si>
  <si>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</si>
  <si>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</si>
  <si>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</si>
  <si>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</si>
  <si>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</si>
  <si>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</si>
  <si>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</si>
  <si>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</si>
  <si>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</si>
  <si>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</si>
  <si>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</si>
  <si>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</si>
  <si>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</si>
  <si>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</si>
  <si>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</si>
  <si>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</si>
  <si>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</si>
  <si>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</si>
  <si>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</si>
  <si>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</si>
  <si>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</si>
  <si>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</si>
  <si>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</si>
  <si>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</si>
  <si>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</si>
  <si>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</si>
  <si>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</si>
  <si>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</si>
  <si>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</si>
  <si>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</si>
  <si>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</si>
  <si>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</si>
  <si>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</si>
  <si>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</si>
  <si>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</si>
  <si>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</si>
  <si>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</si>
  <si>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</si>
  <si>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</si>
  <si>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</si>
  <si>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</si>
  <si>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</si>
  <si>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</si>
  <si>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</si>
  <si>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</si>
  <si>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</si>
  <si>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</si>
  <si>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</si>
  <si>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</si>
  <si>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</si>
  <si>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</si>
  <si>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</si>
  <si>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</si>
  <si>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</si>
  <si>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</si>
  <si>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</si>
  <si>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</si>
  <si>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</si>
  <si>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</si>
  <si>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</si>
  <si>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</si>
  <si>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</si>
  <si>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</si>
  <si>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</si>
  <si>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</si>
  <si>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</si>
  <si>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</si>
  <si>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</si>
  <si>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</si>
  <si>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</si>
  <si>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</si>
  <si>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</si>
  <si>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</si>
  <si>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</si>
  <si>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</si>
  <si>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</si>
  <si>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</si>
  <si>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</si>
  <si>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</si>
  <si>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</si>
  <si>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</si>
  <si>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</si>
  <si>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</si>
  <si>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</si>
  <si>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</si>
  <si>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</si>
  <si>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</si>
  <si>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PODER EJECUTIVO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</si>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</sst>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64" fontId="3" fillId="0" borderId="9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A3" sqref="A3:G3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6" width="16.85546875" bestFit="1" customWidth="1"/>
    <col min="7" max="7" width="17.42578125" bestFit="1" customWidth="1"/>
  </cols>
  <sheetData>
    <row r="1" spans="1:7" x14ac:dyDescent="0.25">
      <c r="A1" s="41" t="s">
        <v>0</v>
      </c>
      <c r="B1" s="41"/>
      <c r="C1" s="41"/>
      <c r="D1" s="41"/>
      <c r="E1" s="41"/>
      <c r="F1" s="41"/>
      <c r="G1" s="41"/>
    </row>
    <row r="2" spans="1:7" x14ac:dyDescent="0.25">
      <c r="A2" s="41" t="s">
        <v>207</v>
      </c>
      <c r="B2" s="41"/>
      <c r="C2" s="41"/>
      <c r="D2" s="41"/>
      <c r="E2" s="41"/>
      <c r="F2" s="41"/>
      <c r="G2" s="41"/>
    </row>
    <row r="3" spans="1:7" x14ac:dyDescent="0.25">
      <c r="A3" s="41" t="s">
        <v>175</v>
      </c>
      <c r="B3" s="41"/>
      <c r="C3" s="41"/>
      <c r="D3" s="41"/>
      <c r="E3" s="41"/>
      <c r="F3" s="41"/>
      <c r="G3" s="41"/>
    </row>
    <row r="4" spans="1:7" x14ac:dyDescent="0.25">
      <c r="A4" s="41" t="s">
        <v>3</v>
      </c>
      <c r="B4" s="41"/>
      <c r="C4" s="41"/>
      <c r="D4" s="41"/>
      <c r="E4" s="41"/>
      <c r="F4" s="41"/>
      <c r="G4" s="41"/>
    </row>
    <row r="5" spans="1:7" x14ac:dyDescent="0.25">
      <c r="A5" s="41" t="s">
        <v>4</v>
      </c>
      <c r="B5" s="41"/>
      <c r="C5" s="41"/>
      <c r="D5" s="41"/>
      <c r="E5" s="41"/>
      <c r="F5" s="41"/>
      <c r="G5" s="41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6" t="s">
        <v>180</v>
      </c>
      <c r="B7" s="4" t="s">
        <v>17</v>
      </c>
      <c r="C7" s="4" t="s">
        <v>176</v>
      </c>
      <c r="D7" s="4" t="s">
        <v>29</v>
      </c>
      <c r="E7" s="4" t="s">
        <v>6</v>
      </c>
      <c r="F7" s="4" t="s">
        <v>177</v>
      </c>
      <c r="G7" s="7" t="s">
        <v>178</v>
      </c>
    </row>
    <row r="8" spans="1:7" x14ac:dyDescent="0.25">
      <c r="A8" s="8"/>
      <c r="B8" s="9">
        <v>1</v>
      </c>
      <c r="C8" s="9">
        <v>2</v>
      </c>
      <c r="D8" s="9" t="s">
        <v>32</v>
      </c>
      <c r="E8" s="9">
        <v>4</v>
      </c>
      <c r="F8" s="9">
        <v>5</v>
      </c>
      <c r="G8" s="10" t="s">
        <v>179</v>
      </c>
    </row>
    <row r="9" spans="1:7" x14ac:dyDescent="0.25">
      <c r="A9" s="14" t="s">
        <v>181</v>
      </c>
      <c r="B9" s="15">
        <v>1463536275</v>
      </c>
      <c r="C9" s="15">
        <v>0</v>
      </c>
      <c r="D9" s="15">
        <v>1463536275</v>
      </c>
      <c r="E9" s="15">
        <v>900048053.15999997</v>
      </c>
      <c r="F9" s="15">
        <v>900048053.15999997</v>
      </c>
      <c r="G9" s="16">
        <v>-563488221.84000003</v>
      </c>
    </row>
    <row r="10" spans="1:7" x14ac:dyDescent="0.25">
      <c r="A10" s="14" t="s">
        <v>182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</row>
    <row r="11" spans="1:7" x14ac:dyDescent="0.25">
      <c r="A11" s="14" t="s">
        <v>183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7" x14ac:dyDescent="0.25">
      <c r="A12" s="14" t="s">
        <v>184</v>
      </c>
      <c r="B12" s="15">
        <v>723558501</v>
      </c>
      <c r="C12" s="15">
        <v>0</v>
      </c>
      <c r="D12" s="15">
        <v>723558501</v>
      </c>
      <c r="E12" s="15">
        <v>467012478.75</v>
      </c>
      <c r="F12" s="15">
        <v>467012478.75</v>
      </c>
      <c r="G12" s="16">
        <v>-256546022.25</v>
      </c>
    </row>
    <row r="13" spans="1:7" x14ac:dyDescent="0.25">
      <c r="A13" s="14" t="s">
        <v>185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</row>
    <row r="14" spans="1:7" x14ac:dyDescent="0.25">
      <c r="A14" s="14" t="s">
        <v>186</v>
      </c>
      <c r="B14" s="15">
        <v>1460330</v>
      </c>
      <c r="C14" s="15">
        <v>0</v>
      </c>
      <c r="D14" s="15">
        <v>1460330</v>
      </c>
      <c r="E14" s="15">
        <v>18846744.07</v>
      </c>
      <c r="F14" s="15">
        <v>18846744.07</v>
      </c>
      <c r="G14" s="16">
        <v>17386414.07</v>
      </c>
    </row>
    <row r="15" spans="1:7" x14ac:dyDescent="0.25">
      <c r="A15" s="14" t="s">
        <v>187</v>
      </c>
      <c r="B15" s="15">
        <v>34959099</v>
      </c>
      <c r="C15" s="15">
        <v>0</v>
      </c>
      <c r="D15" s="15">
        <v>34959099</v>
      </c>
      <c r="E15" s="15">
        <v>16794368.030000001</v>
      </c>
      <c r="F15" s="15">
        <v>16794368.030000001</v>
      </c>
      <c r="G15" s="16">
        <v>-18164730.969999999</v>
      </c>
    </row>
    <row r="16" spans="1:7" x14ac:dyDescent="0.25">
      <c r="A16" s="14" t="s">
        <v>188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</row>
    <row r="17" spans="1:8" x14ac:dyDescent="0.25">
      <c r="A17" s="14" t="s">
        <v>186</v>
      </c>
      <c r="B17" s="15">
        <v>540580004</v>
      </c>
      <c r="C17" s="15">
        <v>0</v>
      </c>
      <c r="D17" s="15">
        <v>540580004</v>
      </c>
      <c r="E17" s="15">
        <v>254523236.56999999</v>
      </c>
      <c r="F17" s="15">
        <v>254523236.56999999</v>
      </c>
      <c r="G17" s="16">
        <v>-286056767.43000001</v>
      </c>
    </row>
    <row r="18" spans="1:8" x14ac:dyDescent="0.25">
      <c r="A18" s="14" t="s">
        <v>187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</row>
    <row r="19" spans="1:8" x14ac:dyDescent="0.25">
      <c r="A19" s="14" t="s">
        <v>189</v>
      </c>
      <c r="B19" s="15">
        <v>2611162970</v>
      </c>
      <c r="C19" s="15">
        <v>0</v>
      </c>
      <c r="D19" s="15">
        <v>2611162970</v>
      </c>
      <c r="E19" s="15">
        <v>0</v>
      </c>
      <c r="F19" s="15">
        <v>0</v>
      </c>
      <c r="G19" s="16">
        <v>-2611162970</v>
      </c>
    </row>
    <row r="20" spans="1:8" x14ac:dyDescent="0.25">
      <c r="A20" s="14" t="s">
        <v>155</v>
      </c>
      <c r="B20" s="15">
        <v>29229904806</v>
      </c>
      <c r="C20" s="15">
        <v>0</v>
      </c>
      <c r="D20" s="15">
        <v>29229904806</v>
      </c>
      <c r="E20" s="15">
        <v>13010177287.049999</v>
      </c>
      <c r="F20" s="15">
        <v>13010177287.049999</v>
      </c>
      <c r="G20" s="16">
        <v>-16219727518.950001</v>
      </c>
    </row>
    <row r="21" spans="1:8" x14ac:dyDescent="0.25">
      <c r="A21" s="14" t="s">
        <v>124</v>
      </c>
      <c r="B21" s="15">
        <v>1753860445</v>
      </c>
      <c r="C21" s="15">
        <v>0</v>
      </c>
      <c r="D21" s="15">
        <v>1753860445</v>
      </c>
      <c r="E21" s="15">
        <v>924077500</v>
      </c>
      <c r="F21" s="15">
        <v>924077500</v>
      </c>
      <c r="G21" s="16">
        <v>-829782945</v>
      </c>
    </row>
    <row r="22" spans="1:8" x14ac:dyDescent="0.25">
      <c r="A22" s="14" t="s">
        <v>190</v>
      </c>
      <c r="B22" s="15">
        <v>580322976</v>
      </c>
      <c r="C22" s="15">
        <v>1500000000</v>
      </c>
      <c r="D22" s="15">
        <v>2080322976</v>
      </c>
      <c r="E22" s="15">
        <v>0</v>
      </c>
      <c r="F22" s="15">
        <v>0</v>
      </c>
      <c r="G22" s="16">
        <v>-580322976</v>
      </c>
    </row>
    <row r="23" spans="1:8" x14ac:dyDescent="0.25">
      <c r="A23" s="11" t="s">
        <v>191</v>
      </c>
      <c r="B23" s="12">
        <v>36939345406</v>
      </c>
      <c r="C23" s="12">
        <v>1500000000</v>
      </c>
      <c r="D23" s="12">
        <v>38439345406</v>
      </c>
      <c r="E23" s="12">
        <v>15591479667.629999</v>
      </c>
      <c r="F23" s="12">
        <v>15591479667.629999</v>
      </c>
      <c r="G23" s="13">
        <v>-21347865738.369999</v>
      </c>
      <c r="H23" s="1"/>
    </row>
    <row r="24" spans="1:8" x14ac:dyDescent="0.25">
      <c r="A24" s="11" t="s">
        <v>192</v>
      </c>
      <c r="B24" s="12">
        <v>33747859460</v>
      </c>
      <c r="C24" s="12">
        <v>0</v>
      </c>
      <c r="D24" s="12">
        <v>33747859460</v>
      </c>
      <c r="E24" s="12">
        <v>15591479667.629999</v>
      </c>
      <c r="F24" s="12">
        <v>15591479667.629999</v>
      </c>
      <c r="G24" s="13">
        <v>-18156379792.369999</v>
      </c>
      <c r="H24" s="1"/>
    </row>
    <row r="25" spans="1:8" x14ac:dyDescent="0.25">
      <c r="A25" s="14" t="s">
        <v>193</v>
      </c>
      <c r="B25" s="15">
        <v>1463536275</v>
      </c>
      <c r="C25" s="15">
        <v>0</v>
      </c>
      <c r="D25" s="15">
        <v>1463536275</v>
      </c>
      <c r="E25" s="15">
        <v>900048053.15999997</v>
      </c>
      <c r="F25" s="15">
        <v>900048053.15999997</v>
      </c>
      <c r="G25" s="16">
        <v>-563488221.84000003</v>
      </c>
    </row>
    <row r="26" spans="1:8" x14ac:dyDescent="0.25">
      <c r="A26" s="14" t="s">
        <v>194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6">
        <v>0</v>
      </c>
    </row>
    <row r="27" spans="1:8" x14ac:dyDescent="0.25">
      <c r="A27" s="14" t="s">
        <v>195</v>
      </c>
      <c r="B27" s="15">
        <v>723558501</v>
      </c>
      <c r="C27" s="15">
        <v>0</v>
      </c>
      <c r="D27" s="15">
        <v>723558501</v>
      </c>
      <c r="E27" s="15">
        <v>467012478.75</v>
      </c>
      <c r="F27" s="15">
        <v>467012478.75</v>
      </c>
      <c r="G27" s="16">
        <v>-256546022.25</v>
      </c>
    </row>
    <row r="28" spans="1:8" x14ac:dyDescent="0.25">
      <c r="A28" s="14" t="s">
        <v>196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</row>
    <row r="29" spans="1:8" x14ac:dyDescent="0.25">
      <c r="A29" s="14" t="s">
        <v>197</v>
      </c>
      <c r="B29" s="15">
        <v>1460330</v>
      </c>
      <c r="C29" s="15">
        <v>0</v>
      </c>
      <c r="D29" s="15">
        <v>1460330</v>
      </c>
      <c r="E29" s="15">
        <v>18846744.07</v>
      </c>
      <c r="F29" s="15">
        <v>18846744.07</v>
      </c>
      <c r="G29" s="16">
        <v>17386414.07</v>
      </c>
    </row>
    <row r="30" spans="1:8" x14ac:dyDescent="0.25">
      <c r="A30" s="14" t="s">
        <v>198</v>
      </c>
      <c r="B30" s="15">
        <v>34959099</v>
      </c>
      <c r="C30" s="15">
        <v>0</v>
      </c>
      <c r="D30" s="15">
        <v>34959099</v>
      </c>
      <c r="E30" s="15">
        <v>16794368.030000001</v>
      </c>
      <c r="F30" s="15">
        <v>16794368.030000001</v>
      </c>
      <c r="G30" s="16">
        <v>-18164730.969999999</v>
      </c>
    </row>
    <row r="31" spans="1:8" x14ac:dyDescent="0.25">
      <c r="A31" s="14" t="s">
        <v>199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6">
        <v>0</v>
      </c>
    </row>
    <row r="32" spans="1:8" x14ac:dyDescent="0.25">
      <c r="A32" s="14" t="s">
        <v>197</v>
      </c>
      <c r="B32" s="15">
        <v>540580004</v>
      </c>
      <c r="C32" s="15">
        <v>0</v>
      </c>
      <c r="D32" s="15">
        <v>540580004</v>
      </c>
      <c r="E32" s="15">
        <v>254523236.56999999</v>
      </c>
      <c r="F32" s="15">
        <v>254523236.56999999</v>
      </c>
      <c r="G32" s="16">
        <v>-286056767.43000001</v>
      </c>
    </row>
    <row r="33" spans="1:8" x14ac:dyDescent="0.25">
      <c r="A33" s="14" t="s">
        <v>198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6">
        <v>0</v>
      </c>
    </row>
    <row r="34" spans="1:8" x14ac:dyDescent="0.25">
      <c r="A34" s="14" t="s">
        <v>200</v>
      </c>
      <c r="B34" s="15">
        <v>29229904806</v>
      </c>
      <c r="C34" s="15">
        <v>0</v>
      </c>
      <c r="D34" s="15">
        <v>29229904806</v>
      </c>
      <c r="E34" s="15">
        <v>13010177287.049999</v>
      </c>
      <c r="F34" s="15">
        <v>13010177287.049999</v>
      </c>
      <c r="G34" s="16">
        <v>-16219727518.950001</v>
      </c>
    </row>
    <row r="35" spans="1:8" x14ac:dyDescent="0.25">
      <c r="A35" s="14" t="s">
        <v>201</v>
      </c>
      <c r="B35" s="15">
        <v>1753860445</v>
      </c>
      <c r="C35" s="15">
        <v>0</v>
      </c>
      <c r="D35" s="15">
        <v>1753860445</v>
      </c>
      <c r="E35" s="15">
        <v>924077500</v>
      </c>
      <c r="F35" s="15">
        <v>924077500</v>
      </c>
      <c r="G35" s="16">
        <v>-829782945</v>
      </c>
    </row>
    <row r="36" spans="1:8" x14ac:dyDescent="0.25">
      <c r="A36" s="11" t="s">
        <v>202</v>
      </c>
      <c r="B36" s="12">
        <v>2611162970</v>
      </c>
      <c r="C36" s="12">
        <v>0</v>
      </c>
      <c r="D36" s="12">
        <v>2611162970</v>
      </c>
      <c r="E36" s="12">
        <v>0</v>
      </c>
      <c r="F36" s="12">
        <v>0</v>
      </c>
      <c r="G36" s="13">
        <v>-2611162970</v>
      </c>
      <c r="H36" s="1"/>
    </row>
    <row r="37" spans="1:8" x14ac:dyDescent="0.25">
      <c r="A37" s="14" t="s">
        <v>203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6">
        <v>0</v>
      </c>
    </row>
    <row r="38" spans="1:8" x14ac:dyDescent="0.25">
      <c r="A38" s="14" t="s">
        <v>204</v>
      </c>
      <c r="B38" s="15">
        <v>2611162970</v>
      </c>
      <c r="C38" s="15">
        <v>0</v>
      </c>
      <c r="D38" s="15">
        <v>2611162970</v>
      </c>
      <c r="E38" s="15">
        <v>0</v>
      </c>
      <c r="F38" s="15">
        <v>0</v>
      </c>
      <c r="G38" s="16">
        <v>-2611162970</v>
      </c>
    </row>
    <row r="39" spans="1:8" x14ac:dyDescent="0.25">
      <c r="A39" s="14" t="s">
        <v>201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</row>
    <row r="40" spans="1:8" x14ac:dyDescent="0.25">
      <c r="A40" s="11" t="s">
        <v>205</v>
      </c>
      <c r="B40" s="12">
        <v>580322976</v>
      </c>
      <c r="C40" s="12">
        <v>1500000000</v>
      </c>
      <c r="D40" s="12">
        <v>2080322976</v>
      </c>
      <c r="E40" s="12">
        <v>0</v>
      </c>
      <c r="F40" s="12">
        <v>0</v>
      </c>
      <c r="G40" s="13">
        <v>-580322976</v>
      </c>
      <c r="H40" s="1"/>
    </row>
    <row r="41" spans="1:8" x14ac:dyDescent="0.25">
      <c r="A41" s="14" t="s">
        <v>206</v>
      </c>
      <c r="B41" s="15">
        <v>580322976</v>
      </c>
      <c r="C41" s="15">
        <v>1500000000</v>
      </c>
      <c r="D41" s="15">
        <v>2080322976</v>
      </c>
      <c r="E41" s="15">
        <v>0</v>
      </c>
      <c r="F41" s="15">
        <v>0</v>
      </c>
      <c r="G41" s="16">
        <v>-580322976</v>
      </c>
    </row>
    <row r="42" spans="1:8" x14ac:dyDescent="0.25">
      <c r="A42" s="11" t="s">
        <v>191</v>
      </c>
      <c r="B42" s="12">
        <v>36939345406</v>
      </c>
      <c r="C42" s="12">
        <v>1500000000</v>
      </c>
      <c r="D42" s="12">
        <v>38439345406</v>
      </c>
      <c r="E42" s="12">
        <v>15591479667.629999</v>
      </c>
      <c r="F42" s="12">
        <v>15591479667.629999</v>
      </c>
      <c r="G42" s="13">
        <v>-21347865738.369999</v>
      </c>
      <c r="H42" s="1"/>
    </row>
    <row r="43" spans="1:8" x14ac:dyDescent="0.25">
      <c r="A43" s="17"/>
      <c r="B43" s="18"/>
      <c r="C43" s="18"/>
      <c r="D43" s="18"/>
      <c r="E43" s="18"/>
      <c r="F43" s="18"/>
      <c r="G43" s="19"/>
    </row>
    <row r="44" spans="1:8" x14ac:dyDescent="0.25">
      <c r="A44" s="5"/>
      <c r="B44" s="5"/>
      <c r="C44" s="5"/>
      <c r="D44" s="5"/>
      <c r="E44" s="5"/>
      <c r="F44" s="5"/>
      <c r="G44" s="5"/>
    </row>
    <row r="45" spans="1:8" x14ac:dyDescent="0.25">
      <c r="A45" t="s">
        <v>25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workbookViewId="0">
      <selection activeCell="F18" sqref="F18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7" x14ac:dyDescent="0.25">
      <c r="A1" s="41" t="s">
        <v>0</v>
      </c>
      <c r="B1" s="41"/>
      <c r="C1" s="41"/>
      <c r="D1" s="41"/>
      <c r="E1" s="41"/>
      <c r="F1" s="41"/>
      <c r="G1" s="41"/>
    </row>
    <row r="2" spans="1:7" x14ac:dyDescent="0.25">
      <c r="A2" s="41" t="s">
        <v>207</v>
      </c>
      <c r="B2" s="41"/>
      <c r="C2" s="41"/>
      <c r="D2" s="41"/>
      <c r="E2" s="41"/>
      <c r="F2" s="41"/>
      <c r="G2" s="41"/>
    </row>
    <row r="3" spans="1:7" x14ac:dyDescent="0.25">
      <c r="A3" s="41" t="s">
        <v>1</v>
      </c>
      <c r="B3" s="41"/>
      <c r="C3" s="41"/>
      <c r="D3" s="41"/>
      <c r="E3" s="41"/>
      <c r="F3" s="41"/>
      <c r="G3" s="41"/>
    </row>
    <row r="4" spans="1:7" x14ac:dyDescent="0.25">
      <c r="A4" s="41" t="s">
        <v>173</v>
      </c>
      <c r="B4" s="41"/>
      <c r="C4" s="41"/>
      <c r="D4" s="41"/>
      <c r="E4" s="41"/>
      <c r="F4" s="41"/>
      <c r="G4" s="41"/>
    </row>
    <row r="5" spans="1:7" x14ac:dyDescent="0.25">
      <c r="A5" s="41" t="s">
        <v>3</v>
      </c>
      <c r="B5" s="41"/>
      <c r="C5" s="41"/>
      <c r="D5" s="41"/>
      <c r="E5" s="41"/>
      <c r="F5" s="41"/>
      <c r="G5" s="41"/>
    </row>
    <row r="6" spans="1:7" x14ac:dyDescent="0.25">
      <c r="A6" s="41" t="s">
        <v>4</v>
      </c>
      <c r="B6" s="41"/>
      <c r="C6" s="41"/>
      <c r="D6" s="41"/>
      <c r="E6" s="41"/>
      <c r="F6" s="41"/>
      <c r="G6" s="41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6" t="s">
        <v>8</v>
      </c>
      <c r="B8" s="4" t="s">
        <v>27</v>
      </c>
      <c r="C8" s="4" t="s">
        <v>28</v>
      </c>
      <c r="D8" s="4" t="s">
        <v>29</v>
      </c>
      <c r="E8" s="4" t="s">
        <v>6</v>
      </c>
      <c r="F8" s="4" t="s">
        <v>30</v>
      </c>
      <c r="G8" s="7" t="s">
        <v>31</v>
      </c>
    </row>
    <row r="9" spans="1:7" x14ac:dyDescent="0.25">
      <c r="A9" s="20"/>
      <c r="B9" s="21">
        <v>1</v>
      </c>
      <c r="C9" s="21">
        <v>2</v>
      </c>
      <c r="D9" s="21" t="s">
        <v>32</v>
      </c>
      <c r="E9" s="21">
        <v>4</v>
      </c>
      <c r="F9" s="21">
        <v>5</v>
      </c>
      <c r="G9" s="22" t="s">
        <v>33</v>
      </c>
    </row>
    <row r="10" spans="1:7" x14ac:dyDescent="0.25">
      <c r="A10" s="11" t="s">
        <v>207</v>
      </c>
      <c r="B10" s="24">
        <v>36939345402</v>
      </c>
      <c r="C10" s="12">
        <f>SUM(C11:C21)</f>
        <v>1791739796.8499999</v>
      </c>
      <c r="D10" s="12">
        <f>+B10+C10</f>
        <v>38731085198.849998</v>
      </c>
      <c r="E10" s="12">
        <f>SUM(E11:E21)</f>
        <v>15284981977.34</v>
      </c>
      <c r="F10" s="12">
        <f>SUM(F11:F21)</f>
        <v>14402194581.110001</v>
      </c>
      <c r="G10" s="23">
        <f>+D10-E10</f>
        <v>23446103221.509998</v>
      </c>
    </row>
    <row r="11" spans="1:7" x14ac:dyDescent="0.25">
      <c r="A11" s="14" t="s">
        <v>174</v>
      </c>
      <c r="B11" s="25">
        <v>36939345402</v>
      </c>
      <c r="C11" s="15">
        <v>1791739796.8499999</v>
      </c>
      <c r="D11" s="24">
        <f>+B11+C11</f>
        <v>38731085198.849998</v>
      </c>
      <c r="E11" s="15">
        <v>15284981977.34</v>
      </c>
      <c r="F11" s="15">
        <v>14402194581.110001</v>
      </c>
      <c r="G11" s="23">
        <f>+D11-E11</f>
        <v>23446103221.509998</v>
      </c>
    </row>
    <row r="12" spans="1:7" x14ac:dyDescent="0.25">
      <c r="A12" s="17"/>
      <c r="B12" s="18"/>
      <c r="C12" s="18"/>
      <c r="D12" s="18"/>
      <c r="E12" s="18"/>
      <c r="F12" s="18"/>
      <c r="G12" s="19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x14ac:dyDescent="0.25">
      <c r="A14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G10" sqref="G10:G15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41" t="s">
        <v>0</v>
      </c>
      <c r="B1" s="41"/>
      <c r="C1" s="41"/>
      <c r="D1" s="41"/>
      <c r="E1" s="41"/>
      <c r="F1" s="41"/>
      <c r="G1" s="41"/>
    </row>
    <row r="2" spans="1:8" x14ac:dyDescent="0.25">
      <c r="A2" s="41" t="s">
        <v>207</v>
      </c>
      <c r="B2" s="41"/>
      <c r="C2" s="41"/>
      <c r="D2" s="41"/>
      <c r="E2" s="41"/>
      <c r="F2" s="41"/>
      <c r="G2" s="41"/>
    </row>
    <row r="3" spans="1:8" x14ac:dyDescent="0.25">
      <c r="A3" s="41" t="s">
        <v>1</v>
      </c>
      <c r="B3" s="41"/>
      <c r="C3" s="41"/>
      <c r="D3" s="41"/>
      <c r="E3" s="41"/>
      <c r="F3" s="41"/>
      <c r="G3" s="41"/>
    </row>
    <row r="4" spans="1:8" x14ac:dyDescent="0.25">
      <c r="A4" s="41" t="s">
        <v>167</v>
      </c>
      <c r="B4" s="41"/>
      <c r="C4" s="41"/>
      <c r="D4" s="41"/>
      <c r="E4" s="41"/>
      <c r="F4" s="41"/>
      <c r="G4" s="41"/>
    </row>
    <row r="5" spans="1:8" x14ac:dyDescent="0.25">
      <c r="A5" s="41" t="s">
        <v>3</v>
      </c>
      <c r="B5" s="41"/>
      <c r="C5" s="41"/>
      <c r="D5" s="41"/>
      <c r="E5" s="41"/>
      <c r="F5" s="41"/>
      <c r="G5" s="41"/>
    </row>
    <row r="6" spans="1:8" x14ac:dyDescent="0.25">
      <c r="A6" s="41" t="s">
        <v>4</v>
      </c>
      <c r="B6" s="41"/>
      <c r="C6" s="41"/>
      <c r="D6" s="41"/>
      <c r="E6" s="41"/>
      <c r="F6" s="41"/>
      <c r="G6" s="4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6" t="s">
        <v>8</v>
      </c>
      <c r="B8" s="4" t="s">
        <v>27</v>
      </c>
      <c r="C8" s="4" t="s">
        <v>28</v>
      </c>
      <c r="D8" s="4" t="s">
        <v>29</v>
      </c>
      <c r="E8" s="4" t="s">
        <v>6</v>
      </c>
      <c r="F8" s="4" t="s">
        <v>30</v>
      </c>
      <c r="G8" s="7" t="s">
        <v>31</v>
      </c>
    </row>
    <row r="9" spans="1:8" x14ac:dyDescent="0.25">
      <c r="A9" s="8"/>
      <c r="B9" s="9">
        <v>1</v>
      </c>
      <c r="C9" s="9">
        <v>2</v>
      </c>
      <c r="D9" s="9" t="s">
        <v>32</v>
      </c>
      <c r="E9" s="9">
        <v>4</v>
      </c>
      <c r="F9" s="9">
        <v>5</v>
      </c>
      <c r="G9" s="10" t="s">
        <v>33</v>
      </c>
    </row>
    <row r="10" spans="1:8" x14ac:dyDescent="0.25">
      <c r="A10" s="14" t="s">
        <v>168</v>
      </c>
      <c r="B10" s="29">
        <v>25897843733</v>
      </c>
      <c r="C10" s="15">
        <v>952313715.42999995</v>
      </c>
      <c r="D10" s="27">
        <f>+B10+C10</f>
        <v>26850157448.43</v>
      </c>
      <c r="E10" s="15">
        <v>11381459111.23</v>
      </c>
      <c r="F10" s="15">
        <v>10631240874.41</v>
      </c>
      <c r="G10" s="28">
        <f>+D10-E10</f>
        <v>15468698337.200001</v>
      </c>
    </row>
    <row r="11" spans="1:8" x14ac:dyDescent="0.25">
      <c r="A11" s="14" t="s">
        <v>169</v>
      </c>
      <c r="B11" s="29">
        <v>4715135319</v>
      </c>
      <c r="C11" s="15">
        <v>415621901.85000002</v>
      </c>
      <c r="D11" s="27">
        <f t="shared" ref="D11:D15" si="0">+B11+C11</f>
        <v>5130757220.8500004</v>
      </c>
      <c r="E11" s="15">
        <v>674135664.14999998</v>
      </c>
      <c r="F11" s="15">
        <v>543848594.36000001</v>
      </c>
      <c r="G11" s="28">
        <f t="shared" ref="G11:G15" si="1">+D11-E11</f>
        <v>4456621556.7000008</v>
      </c>
    </row>
    <row r="12" spans="1:8" x14ac:dyDescent="0.25">
      <c r="A12" s="14" t="s">
        <v>170</v>
      </c>
      <c r="B12" s="29">
        <v>210577491</v>
      </c>
      <c r="C12" s="15">
        <v>0</v>
      </c>
      <c r="D12" s="27">
        <f t="shared" si="0"/>
        <v>210577491</v>
      </c>
      <c r="E12" s="15">
        <v>88363609.730000004</v>
      </c>
      <c r="F12" s="15">
        <v>88363609.730000004</v>
      </c>
      <c r="G12" s="28">
        <f t="shared" si="1"/>
        <v>122213881.27</v>
      </c>
    </row>
    <row r="13" spans="1:8" x14ac:dyDescent="0.25">
      <c r="A13" s="14" t="s">
        <v>171</v>
      </c>
      <c r="B13" s="29">
        <v>653500000</v>
      </c>
      <c r="C13" s="15">
        <v>350000000</v>
      </c>
      <c r="D13" s="27">
        <f t="shared" si="0"/>
        <v>1003500000</v>
      </c>
      <c r="E13" s="15">
        <v>285039566.56</v>
      </c>
      <c r="F13" s="15">
        <v>282757476.94</v>
      </c>
      <c r="G13" s="28">
        <f t="shared" si="1"/>
        <v>718460433.44000006</v>
      </c>
    </row>
    <row r="14" spans="1:8" x14ac:dyDescent="0.25">
      <c r="A14" s="14" t="s">
        <v>172</v>
      </c>
      <c r="B14" s="29">
        <v>5462288859</v>
      </c>
      <c r="C14" s="15">
        <v>73804179.569999993</v>
      </c>
      <c r="D14" s="27">
        <f t="shared" si="0"/>
        <v>5536093038.5699997</v>
      </c>
      <c r="E14" s="15">
        <v>2855984025.6700001</v>
      </c>
      <c r="F14" s="15">
        <v>2855984025.6700001</v>
      </c>
      <c r="G14" s="28">
        <f t="shared" si="1"/>
        <v>2680109012.8999996</v>
      </c>
    </row>
    <row r="15" spans="1:8" x14ac:dyDescent="0.25">
      <c r="A15" s="11" t="s">
        <v>63</v>
      </c>
      <c r="B15" s="27">
        <v>36939345402</v>
      </c>
      <c r="C15" s="12">
        <v>1791739796.8499999</v>
      </c>
      <c r="D15" s="27">
        <f t="shared" si="0"/>
        <v>38731085198.849998</v>
      </c>
      <c r="E15" s="12">
        <v>15284981977.34</v>
      </c>
      <c r="F15" s="12">
        <v>14402194581.110001</v>
      </c>
      <c r="G15" s="28">
        <f t="shared" si="1"/>
        <v>23446103221.509998</v>
      </c>
      <c r="H15" s="1"/>
    </row>
    <row r="16" spans="1:8" x14ac:dyDescent="0.25">
      <c r="A16" s="17"/>
      <c r="B16" s="18"/>
      <c r="C16" s="18"/>
      <c r="D16" s="18"/>
      <c r="E16" s="18"/>
      <c r="F16" s="18"/>
      <c r="G16" s="19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2" workbookViewId="0">
      <selection activeCell="I74" sqref="I74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bestFit="1" customWidth="1"/>
    <col min="5" max="7" width="16.85546875" customWidth="1"/>
  </cols>
  <sheetData>
    <row r="1" spans="1:8" x14ac:dyDescent="0.25">
      <c r="A1" s="41" t="s">
        <v>0</v>
      </c>
      <c r="B1" s="41"/>
      <c r="C1" s="41"/>
      <c r="D1" s="41"/>
      <c r="E1" s="41"/>
      <c r="F1" s="41"/>
      <c r="G1" s="41"/>
    </row>
    <row r="2" spans="1:8" x14ac:dyDescent="0.25">
      <c r="A2" s="41" t="s">
        <v>207</v>
      </c>
      <c r="B2" s="41"/>
      <c r="C2" s="41"/>
      <c r="D2" s="41"/>
      <c r="E2" s="41"/>
      <c r="F2" s="41"/>
      <c r="G2" s="41"/>
    </row>
    <row r="3" spans="1:8" x14ac:dyDescent="0.25">
      <c r="A3" s="41" t="s">
        <v>1</v>
      </c>
      <c r="B3" s="41"/>
      <c r="C3" s="41"/>
      <c r="D3" s="41"/>
      <c r="E3" s="41"/>
      <c r="F3" s="41"/>
      <c r="G3" s="41"/>
    </row>
    <row r="4" spans="1:8" x14ac:dyDescent="0.25">
      <c r="A4" s="41" t="s">
        <v>96</v>
      </c>
      <c r="B4" s="41"/>
      <c r="C4" s="41"/>
      <c r="D4" s="41"/>
      <c r="E4" s="41"/>
      <c r="F4" s="41"/>
      <c r="G4" s="41"/>
    </row>
    <row r="5" spans="1:8" x14ac:dyDescent="0.25">
      <c r="A5" s="41" t="s">
        <v>3</v>
      </c>
      <c r="B5" s="41"/>
      <c r="C5" s="41"/>
      <c r="D5" s="41"/>
      <c r="E5" s="41"/>
      <c r="F5" s="41"/>
      <c r="G5" s="41"/>
    </row>
    <row r="6" spans="1:8" x14ac:dyDescent="0.25">
      <c r="A6" s="41" t="s">
        <v>4</v>
      </c>
      <c r="B6" s="41"/>
      <c r="C6" s="41"/>
      <c r="D6" s="41"/>
      <c r="E6" s="41"/>
      <c r="F6" s="41"/>
      <c r="G6" s="4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6" t="s">
        <v>8</v>
      </c>
      <c r="B8" s="4" t="s">
        <v>27</v>
      </c>
      <c r="C8" s="4" t="s">
        <v>28</v>
      </c>
      <c r="D8" s="4" t="s">
        <v>29</v>
      </c>
      <c r="E8" s="4" t="s">
        <v>6</v>
      </c>
      <c r="F8" s="4" t="s">
        <v>30</v>
      </c>
      <c r="G8" s="7" t="s">
        <v>31</v>
      </c>
    </row>
    <row r="9" spans="1:8" x14ac:dyDescent="0.25">
      <c r="A9" s="8"/>
      <c r="B9" s="9">
        <v>1</v>
      </c>
      <c r="C9" s="9">
        <v>2</v>
      </c>
      <c r="D9" s="9" t="s">
        <v>32</v>
      </c>
      <c r="E9" s="9">
        <v>4</v>
      </c>
      <c r="F9" s="9">
        <v>5</v>
      </c>
      <c r="G9" s="10" t="s">
        <v>33</v>
      </c>
    </row>
    <row r="10" spans="1:8" x14ac:dyDescent="0.25">
      <c r="A10" s="11" t="s">
        <v>97</v>
      </c>
      <c r="B10" s="30">
        <v>10081164730</v>
      </c>
      <c r="C10" s="12">
        <v>-293543213.25</v>
      </c>
      <c r="D10" s="12">
        <f>+B10+C10</f>
        <v>9787621516.75</v>
      </c>
      <c r="E10" s="12">
        <v>4637720349.7200003</v>
      </c>
      <c r="F10" s="12">
        <v>4546681730.04</v>
      </c>
      <c r="G10" s="13">
        <f>+D10-E10</f>
        <v>5149901167.0299997</v>
      </c>
      <c r="H10" s="1"/>
    </row>
    <row r="11" spans="1:8" x14ac:dyDescent="0.25">
      <c r="A11" s="14" t="s">
        <v>98</v>
      </c>
      <c r="B11" s="32">
        <v>5450670123</v>
      </c>
      <c r="C11" s="15">
        <v>-149462699.63999999</v>
      </c>
      <c r="D11" s="30">
        <f t="shared" ref="D11:D74" si="0">+B11+C11</f>
        <v>5301207423.3599997</v>
      </c>
      <c r="E11" s="15">
        <v>2587778118.29</v>
      </c>
      <c r="F11" s="15">
        <v>2587778118.29</v>
      </c>
      <c r="G11" s="31">
        <f t="shared" ref="G11:G74" si="1">+D11-E11</f>
        <v>2713429305.0699997</v>
      </c>
    </row>
    <row r="12" spans="1:8" x14ac:dyDescent="0.25">
      <c r="A12" s="14" t="s">
        <v>99</v>
      </c>
      <c r="B12" s="32">
        <v>613533476</v>
      </c>
      <c r="C12" s="15">
        <v>34529615.509999998</v>
      </c>
      <c r="D12" s="30">
        <f t="shared" si="0"/>
        <v>648063091.50999999</v>
      </c>
      <c r="E12" s="15">
        <v>320096444.38</v>
      </c>
      <c r="F12" s="15">
        <v>319852887.10000002</v>
      </c>
      <c r="G12" s="31">
        <f t="shared" si="1"/>
        <v>327966647.13</v>
      </c>
    </row>
    <row r="13" spans="1:8" x14ac:dyDescent="0.25">
      <c r="A13" s="14" t="s">
        <v>100</v>
      </c>
      <c r="B13" s="32">
        <v>1440689622</v>
      </c>
      <c r="C13" s="15">
        <v>-118740604.67</v>
      </c>
      <c r="D13" s="30">
        <f t="shared" si="0"/>
        <v>1321949017.3299999</v>
      </c>
      <c r="E13" s="15">
        <v>434710787.76999998</v>
      </c>
      <c r="F13" s="15">
        <v>434704535.75</v>
      </c>
      <c r="G13" s="31">
        <f t="shared" si="1"/>
        <v>887238229.55999994</v>
      </c>
    </row>
    <row r="14" spans="1:8" x14ac:dyDescent="0.25">
      <c r="A14" s="14" t="s">
        <v>101</v>
      </c>
      <c r="B14" s="32">
        <v>712117269</v>
      </c>
      <c r="C14" s="15">
        <v>64185008.549999997</v>
      </c>
      <c r="D14" s="30">
        <f t="shared" si="0"/>
        <v>776302277.54999995</v>
      </c>
      <c r="E14" s="15">
        <v>475145022.19999999</v>
      </c>
      <c r="F14" s="15">
        <v>393393611.81999999</v>
      </c>
      <c r="G14" s="31">
        <f t="shared" si="1"/>
        <v>301157255.34999996</v>
      </c>
    </row>
    <row r="15" spans="1:8" x14ac:dyDescent="0.25">
      <c r="A15" s="14" t="s">
        <v>102</v>
      </c>
      <c r="B15" s="32">
        <v>647329358</v>
      </c>
      <c r="C15" s="15">
        <v>15609299</v>
      </c>
      <c r="D15" s="30">
        <f t="shared" si="0"/>
        <v>662938657</v>
      </c>
      <c r="E15" s="15">
        <v>421474257.69</v>
      </c>
      <c r="F15" s="15">
        <v>412436857.69</v>
      </c>
      <c r="G15" s="31">
        <f t="shared" si="1"/>
        <v>241464399.31</v>
      </c>
    </row>
    <row r="16" spans="1:8" x14ac:dyDescent="0.25">
      <c r="A16" s="14" t="s">
        <v>103</v>
      </c>
      <c r="B16" s="32">
        <v>219638885</v>
      </c>
      <c r="C16" s="15">
        <v>-103336165</v>
      </c>
      <c r="D16" s="30">
        <f t="shared" si="0"/>
        <v>116302720</v>
      </c>
      <c r="E16" s="15">
        <v>0</v>
      </c>
      <c r="F16" s="15">
        <v>0</v>
      </c>
      <c r="G16" s="31">
        <f t="shared" si="1"/>
        <v>116302720</v>
      </c>
    </row>
    <row r="17" spans="1:8" x14ac:dyDescent="0.25">
      <c r="A17" s="14" t="s">
        <v>104</v>
      </c>
      <c r="B17" s="32">
        <v>997185997</v>
      </c>
      <c r="C17" s="15">
        <v>-36327667</v>
      </c>
      <c r="D17" s="30">
        <f t="shared" si="0"/>
        <v>960858330</v>
      </c>
      <c r="E17" s="15">
        <v>398515719.38999999</v>
      </c>
      <c r="F17" s="15">
        <v>398515719.38999999</v>
      </c>
      <c r="G17" s="31">
        <f t="shared" si="1"/>
        <v>562342610.61000001</v>
      </c>
    </row>
    <row r="18" spans="1:8" x14ac:dyDescent="0.25">
      <c r="A18" s="11" t="s">
        <v>105</v>
      </c>
      <c r="B18" s="30">
        <v>634389808</v>
      </c>
      <c r="C18" s="12">
        <v>19763930.789999999</v>
      </c>
      <c r="D18" s="30">
        <f t="shared" si="0"/>
        <v>654153738.78999996</v>
      </c>
      <c r="E18" s="12">
        <v>277361230.25</v>
      </c>
      <c r="F18" s="12">
        <v>197773791.16999999</v>
      </c>
      <c r="G18" s="31">
        <f t="shared" si="1"/>
        <v>376792508.53999996</v>
      </c>
      <c r="H18" s="1"/>
    </row>
    <row r="19" spans="1:8" ht="26.25" x14ac:dyDescent="0.25">
      <c r="A19" s="14" t="s">
        <v>106</v>
      </c>
      <c r="B19" s="32">
        <v>100605190</v>
      </c>
      <c r="C19" s="15">
        <v>20209799.920000002</v>
      </c>
      <c r="D19" s="30">
        <f t="shared" si="0"/>
        <v>120814989.92</v>
      </c>
      <c r="E19" s="15">
        <v>44859667.369999997</v>
      </c>
      <c r="F19" s="15">
        <v>18400314.59</v>
      </c>
      <c r="G19" s="31">
        <f t="shared" si="1"/>
        <v>75955322.550000012</v>
      </c>
    </row>
    <row r="20" spans="1:8" x14ac:dyDescent="0.25">
      <c r="A20" s="14" t="s">
        <v>107</v>
      </c>
      <c r="B20" s="32">
        <v>168918031</v>
      </c>
      <c r="C20" s="15">
        <v>-10446007.4</v>
      </c>
      <c r="D20" s="30">
        <f t="shared" si="0"/>
        <v>158472023.59999999</v>
      </c>
      <c r="E20" s="15">
        <v>67958275.859999999</v>
      </c>
      <c r="F20" s="15">
        <v>59795399.030000001</v>
      </c>
      <c r="G20" s="31">
        <f t="shared" si="1"/>
        <v>90513747.739999995</v>
      </c>
    </row>
    <row r="21" spans="1:8" x14ac:dyDescent="0.25">
      <c r="A21" s="14" t="s">
        <v>108</v>
      </c>
      <c r="B21" s="32">
        <v>82400</v>
      </c>
      <c r="C21" s="15">
        <v>-4307</v>
      </c>
      <c r="D21" s="30">
        <f t="shared" si="0"/>
        <v>78093</v>
      </c>
      <c r="E21" s="15">
        <v>3008.75</v>
      </c>
      <c r="F21" s="15">
        <v>3008.75</v>
      </c>
      <c r="G21" s="31">
        <f t="shared" si="1"/>
        <v>75084.25</v>
      </c>
    </row>
    <row r="22" spans="1:8" x14ac:dyDescent="0.25">
      <c r="A22" s="14" t="s">
        <v>109</v>
      </c>
      <c r="B22" s="32">
        <v>21564562</v>
      </c>
      <c r="C22" s="15">
        <v>2304942.0699999998</v>
      </c>
      <c r="D22" s="30">
        <f t="shared" si="0"/>
        <v>23869504.07</v>
      </c>
      <c r="E22" s="15">
        <v>12965436.23</v>
      </c>
      <c r="F22" s="15">
        <v>6114796.6399999997</v>
      </c>
      <c r="G22" s="31">
        <f t="shared" si="1"/>
        <v>10904067.84</v>
      </c>
    </row>
    <row r="23" spans="1:8" x14ac:dyDescent="0.25">
      <c r="A23" s="14" t="s">
        <v>110</v>
      </c>
      <c r="B23" s="32">
        <v>9354960</v>
      </c>
      <c r="C23" s="15">
        <v>3633594.32</v>
      </c>
      <c r="D23" s="30">
        <f t="shared" si="0"/>
        <v>12988554.32</v>
      </c>
      <c r="E23" s="15">
        <v>7272755.6200000001</v>
      </c>
      <c r="F23" s="15">
        <v>4069028.19</v>
      </c>
      <c r="G23" s="31">
        <f t="shared" si="1"/>
        <v>5715798.7000000002</v>
      </c>
    </row>
    <row r="24" spans="1:8" x14ac:dyDescent="0.25">
      <c r="A24" s="14" t="s">
        <v>111</v>
      </c>
      <c r="B24" s="32">
        <v>209686004</v>
      </c>
      <c r="C24" s="15">
        <v>10938593.539999999</v>
      </c>
      <c r="D24" s="30">
        <f t="shared" si="0"/>
        <v>220624597.53999999</v>
      </c>
      <c r="E24" s="15">
        <v>104585894.48</v>
      </c>
      <c r="F24" s="15">
        <v>85737126.75</v>
      </c>
      <c r="G24" s="31">
        <f t="shared" si="1"/>
        <v>116038703.05999999</v>
      </c>
    </row>
    <row r="25" spans="1:8" x14ac:dyDescent="0.25">
      <c r="A25" s="14" t="s">
        <v>112</v>
      </c>
      <c r="B25" s="32">
        <v>54854702</v>
      </c>
      <c r="C25" s="15">
        <v>769282.44</v>
      </c>
      <c r="D25" s="30">
        <f t="shared" si="0"/>
        <v>55623984.439999998</v>
      </c>
      <c r="E25" s="15">
        <v>8550068.4100000001</v>
      </c>
      <c r="F25" s="15">
        <v>6419173.2999999998</v>
      </c>
      <c r="G25" s="31">
        <f t="shared" si="1"/>
        <v>47073916.030000001</v>
      </c>
    </row>
    <row r="26" spans="1:8" x14ac:dyDescent="0.25">
      <c r="A26" s="14" t="s">
        <v>113</v>
      </c>
      <c r="B26" s="32">
        <v>400000</v>
      </c>
      <c r="C26" s="15">
        <v>449439</v>
      </c>
      <c r="D26" s="30">
        <f t="shared" si="0"/>
        <v>849439</v>
      </c>
      <c r="E26" s="15">
        <v>439390</v>
      </c>
      <c r="F26" s="15">
        <v>1490</v>
      </c>
      <c r="G26" s="31">
        <f t="shared" si="1"/>
        <v>410049</v>
      </c>
    </row>
    <row r="27" spans="1:8" x14ac:dyDescent="0.25">
      <c r="A27" s="14" t="s">
        <v>114</v>
      </c>
      <c r="B27" s="32">
        <v>68923959</v>
      </c>
      <c r="C27" s="15">
        <v>-8091406.0999999996</v>
      </c>
      <c r="D27" s="30">
        <f t="shared" si="0"/>
        <v>60832552.899999999</v>
      </c>
      <c r="E27" s="15">
        <v>30726733.530000001</v>
      </c>
      <c r="F27" s="15">
        <v>17233453.920000002</v>
      </c>
      <c r="G27" s="31">
        <f t="shared" si="1"/>
        <v>30105819.369999997</v>
      </c>
    </row>
    <row r="28" spans="1:8" x14ac:dyDescent="0.25">
      <c r="A28" s="11" t="s">
        <v>115</v>
      </c>
      <c r="B28" s="30">
        <v>1582172820</v>
      </c>
      <c r="C28" s="12">
        <v>277836984.26999998</v>
      </c>
      <c r="D28" s="30">
        <f t="shared" si="0"/>
        <v>1860009804.27</v>
      </c>
      <c r="E28" s="12">
        <v>858341433.24000001</v>
      </c>
      <c r="F28" s="12">
        <v>698258066.52999997</v>
      </c>
      <c r="G28" s="31">
        <f t="shared" si="1"/>
        <v>1001668371.03</v>
      </c>
      <c r="H28" s="1"/>
    </row>
    <row r="29" spans="1:8" x14ac:dyDescent="0.25">
      <c r="A29" s="14" t="s">
        <v>116</v>
      </c>
      <c r="B29" s="32">
        <v>234910852</v>
      </c>
      <c r="C29" s="15">
        <v>-4133139.43</v>
      </c>
      <c r="D29" s="30">
        <f t="shared" si="0"/>
        <v>230777712.56999999</v>
      </c>
      <c r="E29" s="15">
        <v>90528898.030000001</v>
      </c>
      <c r="F29" s="15">
        <v>87719835.879999995</v>
      </c>
      <c r="G29" s="31">
        <f t="shared" si="1"/>
        <v>140248814.53999999</v>
      </c>
    </row>
    <row r="30" spans="1:8" x14ac:dyDescent="0.25">
      <c r="A30" s="14" t="s">
        <v>117</v>
      </c>
      <c r="B30" s="32">
        <v>181603156</v>
      </c>
      <c r="C30" s="15">
        <v>47939052.369999997</v>
      </c>
      <c r="D30" s="30">
        <f t="shared" si="0"/>
        <v>229542208.37</v>
      </c>
      <c r="E30" s="15">
        <v>112123404.27</v>
      </c>
      <c r="F30" s="15">
        <v>86157900.290000007</v>
      </c>
      <c r="G30" s="31">
        <f t="shared" si="1"/>
        <v>117418804.10000001</v>
      </c>
    </row>
    <row r="31" spans="1:8" x14ac:dyDescent="0.25">
      <c r="A31" s="14" t="s">
        <v>118</v>
      </c>
      <c r="B31" s="32">
        <v>320788999</v>
      </c>
      <c r="C31" s="15">
        <v>41641073.609999999</v>
      </c>
      <c r="D31" s="30">
        <f t="shared" si="0"/>
        <v>362430072.61000001</v>
      </c>
      <c r="E31" s="15">
        <v>124351115.47</v>
      </c>
      <c r="F31" s="15">
        <v>88278492.359999999</v>
      </c>
      <c r="G31" s="31">
        <f t="shared" si="1"/>
        <v>238078957.14000002</v>
      </c>
    </row>
    <row r="32" spans="1:8" x14ac:dyDescent="0.25">
      <c r="A32" s="14" t="s">
        <v>119</v>
      </c>
      <c r="B32" s="32">
        <v>57260079</v>
      </c>
      <c r="C32" s="15">
        <v>37066092.329999998</v>
      </c>
      <c r="D32" s="30">
        <f t="shared" si="0"/>
        <v>94326171.329999998</v>
      </c>
      <c r="E32" s="15">
        <v>54680159.600000001</v>
      </c>
      <c r="F32" s="15">
        <v>50786356.770000003</v>
      </c>
      <c r="G32" s="31">
        <f t="shared" si="1"/>
        <v>39646011.729999997</v>
      </c>
    </row>
    <row r="33" spans="1:8" x14ac:dyDescent="0.25">
      <c r="A33" s="14" t="s">
        <v>120</v>
      </c>
      <c r="B33" s="32">
        <v>288994460</v>
      </c>
      <c r="C33" s="15">
        <v>22406628.66</v>
      </c>
      <c r="D33" s="30">
        <f t="shared" si="0"/>
        <v>311401088.66000003</v>
      </c>
      <c r="E33" s="15">
        <v>163137682</v>
      </c>
      <c r="F33" s="15">
        <v>124949700.95</v>
      </c>
      <c r="G33" s="31">
        <f t="shared" si="1"/>
        <v>148263406.66000003</v>
      </c>
    </row>
    <row r="34" spans="1:8" x14ac:dyDescent="0.25">
      <c r="A34" s="14" t="s">
        <v>121</v>
      </c>
      <c r="B34" s="32">
        <v>238770013</v>
      </c>
      <c r="C34" s="15">
        <v>8022532.9299999997</v>
      </c>
      <c r="D34" s="30">
        <f t="shared" si="0"/>
        <v>246792545.93000001</v>
      </c>
      <c r="E34" s="15">
        <v>70600474.760000005</v>
      </c>
      <c r="F34" s="15">
        <v>44022258.340000004</v>
      </c>
      <c r="G34" s="31">
        <f t="shared" si="1"/>
        <v>176192071.17000002</v>
      </c>
    </row>
    <row r="35" spans="1:8" x14ac:dyDescent="0.25">
      <c r="A35" s="14" t="s">
        <v>122</v>
      </c>
      <c r="B35" s="32">
        <v>75653668</v>
      </c>
      <c r="C35" s="15">
        <v>-161703.89000000001</v>
      </c>
      <c r="D35" s="30">
        <f t="shared" si="0"/>
        <v>75491964.109999999</v>
      </c>
      <c r="E35" s="15">
        <v>24238420.260000002</v>
      </c>
      <c r="F35" s="15">
        <v>18773037.010000002</v>
      </c>
      <c r="G35" s="31">
        <f t="shared" si="1"/>
        <v>51253543.849999994</v>
      </c>
    </row>
    <row r="36" spans="1:8" x14ac:dyDescent="0.25">
      <c r="A36" s="14" t="s">
        <v>123</v>
      </c>
      <c r="B36" s="32">
        <v>100509968</v>
      </c>
      <c r="C36" s="15">
        <v>3366377.23</v>
      </c>
      <c r="D36" s="30">
        <f t="shared" si="0"/>
        <v>103876345.23</v>
      </c>
      <c r="E36" s="15">
        <v>40190883.130000003</v>
      </c>
      <c r="F36" s="15">
        <v>27469364.34</v>
      </c>
      <c r="G36" s="31">
        <f t="shared" si="1"/>
        <v>63685462.100000001</v>
      </c>
    </row>
    <row r="37" spans="1:8" x14ac:dyDescent="0.25">
      <c r="A37" s="14" t="s">
        <v>73</v>
      </c>
      <c r="B37" s="32">
        <v>83681625</v>
      </c>
      <c r="C37" s="15">
        <v>121690070.45999999</v>
      </c>
      <c r="D37" s="30">
        <f t="shared" si="0"/>
        <v>205371695.45999998</v>
      </c>
      <c r="E37" s="15">
        <v>178490395.72</v>
      </c>
      <c r="F37" s="15">
        <v>170101120.59</v>
      </c>
      <c r="G37" s="31">
        <f t="shared" si="1"/>
        <v>26881299.73999998</v>
      </c>
    </row>
    <row r="38" spans="1:8" x14ac:dyDescent="0.25">
      <c r="A38" s="11" t="s">
        <v>124</v>
      </c>
      <c r="B38" s="30">
        <v>17884990135</v>
      </c>
      <c r="C38" s="12">
        <v>1468344774.28</v>
      </c>
      <c r="D38" s="30">
        <f t="shared" si="0"/>
        <v>19353334909.279999</v>
      </c>
      <c r="E38" s="12">
        <v>6484639022.21</v>
      </c>
      <c r="F38" s="12">
        <v>5977190402.0900002</v>
      </c>
      <c r="G38" s="31">
        <f t="shared" si="1"/>
        <v>12868695887.07</v>
      </c>
      <c r="H38" s="1"/>
    </row>
    <row r="39" spans="1:8" x14ac:dyDescent="0.25">
      <c r="A39" s="14" t="s">
        <v>125</v>
      </c>
      <c r="B39" s="32">
        <v>13989523428</v>
      </c>
      <c r="C39" s="15">
        <v>1025762746.23</v>
      </c>
      <c r="D39" s="30">
        <f t="shared" si="0"/>
        <v>15015286174.23</v>
      </c>
      <c r="E39" s="15">
        <v>5358124051.6899996</v>
      </c>
      <c r="F39" s="15">
        <v>4989697553.9899998</v>
      </c>
      <c r="G39" s="31">
        <f t="shared" si="1"/>
        <v>9657162122.5400009</v>
      </c>
    </row>
    <row r="40" spans="1:8" x14ac:dyDescent="0.25">
      <c r="A40" s="14" t="s">
        <v>126</v>
      </c>
      <c r="B40" s="32">
        <v>5015000</v>
      </c>
      <c r="C40" s="15">
        <v>-2000000</v>
      </c>
      <c r="D40" s="30">
        <f t="shared" si="0"/>
        <v>3015000</v>
      </c>
      <c r="E40" s="15">
        <v>1507500</v>
      </c>
      <c r="F40" s="15">
        <v>1507500</v>
      </c>
      <c r="G40" s="31">
        <f t="shared" si="1"/>
        <v>1507500</v>
      </c>
    </row>
    <row r="41" spans="1:8" x14ac:dyDescent="0.25">
      <c r="A41" s="14" t="s">
        <v>127</v>
      </c>
      <c r="B41" s="32">
        <v>1633454035</v>
      </c>
      <c r="C41" s="15">
        <v>247339229.75</v>
      </c>
      <c r="D41" s="30">
        <f t="shared" si="0"/>
        <v>1880793264.75</v>
      </c>
      <c r="E41" s="15">
        <v>450942658.98000002</v>
      </c>
      <c r="F41" s="15">
        <v>374212311.13999999</v>
      </c>
      <c r="G41" s="31">
        <f t="shared" si="1"/>
        <v>1429850605.77</v>
      </c>
    </row>
    <row r="42" spans="1:8" x14ac:dyDescent="0.25">
      <c r="A42" s="14" t="s">
        <v>128</v>
      </c>
      <c r="B42" s="32">
        <v>658837007</v>
      </c>
      <c r="C42" s="15">
        <v>195776772.30000001</v>
      </c>
      <c r="D42" s="30">
        <f t="shared" si="0"/>
        <v>854613779.29999995</v>
      </c>
      <c r="E42" s="15">
        <v>328793017.44</v>
      </c>
      <c r="F42" s="15">
        <v>275398125.30000001</v>
      </c>
      <c r="G42" s="31">
        <f t="shared" si="1"/>
        <v>525820761.85999995</v>
      </c>
    </row>
    <row r="43" spans="1:8" x14ac:dyDescent="0.25">
      <c r="A43" s="14" t="s">
        <v>54</v>
      </c>
      <c r="B43" s="32">
        <v>993835524</v>
      </c>
      <c r="C43" s="15">
        <v>0</v>
      </c>
      <c r="D43" s="30">
        <f t="shared" si="0"/>
        <v>993835524</v>
      </c>
      <c r="E43" s="15">
        <v>283127153.10000002</v>
      </c>
      <c r="F43" s="15">
        <v>280863339.66000003</v>
      </c>
      <c r="G43" s="31">
        <f t="shared" si="1"/>
        <v>710708370.89999998</v>
      </c>
    </row>
    <row r="44" spans="1:8" x14ac:dyDescent="0.25">
      <c r="A44" s="14" t="s">
        <v>129</v>
      </c>
      <c r="B44" s="32">
        <v>30500000</v>
      </c>
      <c r="C44" s="15">
        <v>0</v>
      </c>
      <c r="D44" s="30">
        <f t="shared" si="0"/>
        <v>30500000</v>
      </c>
      <c r="E44" s="15">
        <v>350000</v>
      </c>
      <c r="F44" s="15">
        <v>350000</v>
      </c>
      <c r="G44" s="31">
        <f t="shared" si="1"/>
        <v>30150000</v>
      </c>
    </row>
    <row r="45" spans="1:8" x14ac:dyDescent="0.25">
      <c r="A45" s="14" t="s">
        <v>130</v>
      </c>
      <c r="B45" s="32">
        <v>482010000</v>
      </c>
      <c r="C45" s="15">
        <v>0</v>
      </c>
      <c r="D45" s="30">
        <f t="shared" si="0"/>
        <v>482010000</v>
      </c>
      <c r="E45" s="15">
        <v>0</v>
      </c>
      <c r="F45" s="15">
        <v>0</v>
      </c>
      <c r="G45" s="31">
        <f t="shared" si="1"/>
        <v>482010000</v>
      </c>
    </row>
    <row r="46" spans="1:8" x14ac:dyDescent="0.25">
      <c r="A46" s="14" t="s">
        <v>131</v>
      </c>
      <c r="B46" s="32">
        <v>91815141</v>
      </c>
      <c r="C46" s="15">
        <v>1466026</v>
      </c>
      <c r="D46" s="30">
        <f t="shared" si="0"/>
        <v>93281167</v>
      </c>
      <c r="E46" s="15">
        <v>61794641</v>
      </c>
      <c r="F46" s="15">
        <v>55161572</v>
      </c>
      <c r="G46" s="31">
        <f t="shared" si="1"/>
        <v>31486526</v>
      </c>
    </row>
    <row r="47" spans="1:8" x14ac:dyDescent="0.25">
      <c r="A47" s="14" t="s">
        <v>132</v>
      </c>
      <c r="B47" s="32">
        <v>0</v>
      </c>
      <c r="C47" s="15">
        <v>0</v>
      </c>
      <c r="D47" s="30">
        <f t="shared" si="0"/>
        <v>0</v>
      </c>
      <c r="E47" s="15">
        <v>0</v>
      </c>
      <c r="F47" s="15">
        <v>0</v>
      </c>
      <c r="G47" s="31">
        <f t="shared" si="1"/>
        <v>0</v>
      </c>
    </row>
    <row r="48" spans="1:8" x14ac:dyDescent="0.25">
      <c r="A48" s="11" t="s">
        <v>133</v>
      </c>
      <c r="B48" s="30">
        <v>89155569</v>
      </c>
      <c r="C48" s="12">
        <v>54755757.460000001</v>
      </c>
      <c r="D48" s="30">
        <f t="shared" si="0"/>
        <v>143911326.46000001</v>
      </c>
      <c r="E48" s="12">
        <v>80974941.549999997</v>
      </c>
      <c r="F48" s="12">
        <v>50411415.990000002</v>
      </c>
      <c r="G48" s="31">
        <f t="shared" si="1"/>
        <v>62936384.910000011</v>
      </c>
      <c r="H48" s="1"/>
    </row>
    <row r="49" spans="1:8" x14ac:dyDescent="0.25">
      <c r="A49" s="14" t="s">
        <v>134</v>
      </c>
      <c r="B49" s="32">
        <v>28299673</v>
      </c>
      <c r="C49" s="15">
        <v>20358228.48</v>
      </c>
      <c r="D49" s="30">
        <f t="shared" si="0"/>
        <v>48657901.480000004</v>
      </c>
      <c r="E49" s="15">
        <v>14277941.470000001</v>
      </c>
      <c r="F49" s="15">
        <v>6491656.1299999999</v>
      </c>
      <c r="G49" s="31">
        <f t="shared" si="1"/>
        <v>34379960.010000005</v>
      </c>
    </row>
    <row r="50" spans="1:8" x14ac:dyDescent="0.25">
      <c r="A50" s="14" t="s">
        <v>135</v>
      </c>
      <c r="B50" s="32">
        <v>306431</v>
      </c>
      <c r="C50" s="15">
        <v>12378215.380000001</v>
      </c>
      <c r="D50" s="30">
        <f t="shared" si="0"/>
        <v>12684646.380000001</v>
      </c>
      <c r="E50" s="15">
        <v>10112702.460000001</v>
      </c>
      <c r="F50" s="15">
        <v>9758597.6999999993</v>
      </c>
      <c r="G50" s="31">
        <f t="shared" si="1"/>
        <v>2571943.92</v>
      </c>
    </row>
    <row r="51" spans="1:8" x14ac:dyDescent="0.25">
      <c r="A51" s="14" t="s">
        <v>136</v>
      </c>
      <c r="B51" s="32">
        <v>0</v>
      </c>
      <c r="C51" s="15">
        <v>1461655</v>
      </c>
      <c r="D51" s="30">
        <f t="shared" si="0"/>
        <v>1461655</v>
      </c>
      <c r="E51" s="15">
        <v>1459754.1</v>
      </c>
      <c r="F51" s="15">
        <v>0</v>
      </c>
      <c r="G51" s="31">
        <f t="shared" si="1"/>
        <v>1900.8999999999069</v>
      </c>
    </row>
    <row r="52" spans="1:8" x14ac:dyDescent="0.25">
      <c r="A52" s="14" t="s">
        <v>137</v>
      </c>
      <c r="B52" s="32">
        <v>14854314</v>
      </c>
      <c r="C52" s="15">
        <v>1012000.5</v>
      </c>
      <c r="D52" s="30">
        <f t="shared" si="0"/>
        <v>15866314.5</v>
      </c>
      <c r="E52" s="15">
        <v>1033000</v>
      </c>
      <c r="F52" s="15">
        <v>1033000</v>
      </c>
      <c r="G52" s="31">
        <f t="shared" si="1"/>
        <v>14833314.5</v>
      </c>
    </row>
    <row r="53" spans="1:8" x14ac:dyDescent="0.25">
      <c r="A53" s="14" t="s">
        <v>138</v>
      </c>
      <c r="B53" s="32">
        <v>3356885</v>
      </c>
      <c r="C53" s="15">
        <v>1860847</v>
      </c>
      <c r="D53" s="30">
        <f t="shared" si="0"/>
        <v>5217732</v>
      </c>
      <c r="E53" s="15">
        <v>1825691.52</v>
      </c>
      <c r="F53" s="15">
        <v>1513800</v>
      </c>
      <c r="G53" s="31">
        <f t="shared" si="1"/>
        <v>3392040.48</v>
      </c>
    </row>
    <row r="54" spans="1:8" x14ac:dyDescent="0.25">
      <c r="A54" s="14" t="s">
        <v>139</v>
      </c>
      <c r="B54" s="32">
        <v>909243</v>
      </c>
      <c r="C54" s="15">
        <v>5721905.1399999997</v>
      </c>
      <c r="D54" s="30">
        <f t="shared" si="0"/>
        <v>6631148.1399999997</v>
      </c>
      <c r="E54" s="15">
        <v>4547175.88</v>
      </c>
      <c r="F54" s="15">
        <v>2413112.16</v>
      </c>
      <c r="G54" s="31">
        <f t="shared" si="1"/>
        <v>2083972.2599999998</v>
      </c>
    </row>
    <row r="55" spans="1:8" x14ac:dyDescent="0.25">
      <c r="A55" s="14" t="s">
        <v>140</v>
      </c>
      <c r="B55" s="32">
        <v>0</v>
      </c>
      <c r="C55" s="15">
        <v>0</v>
      </c>
      <c r="D55" s="30">
        <f t="shared" si="0"/>
        <v>0</v>
      </c>
      <c r="E55" s="15">
        <v>0</v>
      </c>
      <c r="F55" s="15">
        <v>0</v>
      </c>
      <c r="G55" s="31">
        <f t="shared" si="1"/>
        <v>0</v>
      </c>
    </row>
    <row r="56" spans="1:8" x14ac:dyDescent="0.25">
      <c r="A56" s="14" t="s">
        <v>141</v>
      </c>
      <c r="B56" s="32">
        <v>36000000</v>
      </c>
      <c r="C56" s="15">
        <v>7582050</v>
      </c>
      <c r="D56" s="30">
        <f t="shared" si="0"/>
        <v>43582050</v>
      </c>
      <c r="E56" s="15">
        <v>43582050</v>
      </c>
      <c r="F56" s="15">
        <v>25582050</v>
      </c>
      <c r="G56" s="31">
        <f t="shared" si="1"/>
        <v>0</v>
      </c>
    </row>
    <row r="57" spans="1:8" x14ac:dyDescent="0.25">
      <c r="A57" s="14" t="s">
        <v>142</v>
      </c>
      <c r="B57" s="32">
        <v>5429023</v>
      </c>
      <c r="C57" s="15">
        <v>4380855.96</v>
      </c>
      <c r="D57" s="30">
        <f t="shared" si="0"/>
        <v>9809878.9600000009</v>
      </c>
      <c r="E57" s="15">
        <v>4136626.12</v>
      </c>
      <c r="F57" s="15">
        <v>3619200</v>
      </c>
      <c r="G57" s="31">
        <f t="shared" si="1"/>
        <v>5673252.8400000008</v>
      </c>
    </row>
    <row r="58" spans="1:8" x14ac:dyDescent="0.25">
      <c r="A58" s="11" t="s">
        <v>143</v>
      </c>
      <c r="B58" s="30">
        <v>1339728175</v>
      </c>
      <c r="C58" s="12">
        <v>31488059.5</v>
      </c>
      <c r="D58" s="30">
        <f t="shared" si="0"/>
        <v>1371216234.5</v>
      </c>
      <c r="E58" s="12">
        <v>65085118.299999997</v>
      </c>
      <c r="F58" s="12">
        <v>56459862.219999999</v>
      </c>
      <c r="G58" s="31">
        <f t="shared" si="1"/>
        <v>1306131116.2</v>
      </c>
      <c r="H58" s="1"/>
    </row>
    <row r="59" spans="1:8" x14ac:dyDescent="0.25">
      <c r="A59" s="14" t="s">
        <v>144</v>
      </c>
      <c r="B59" s="32">
        <v>435519815</v>
      </c>
      <c r="C59" s="15">
        <v>19214179.620000001</v>
      </c>
      <c r="D59" s="30">
        <f t="shared" si="0"/>
        <v>454733994.62</v>
      </c>
      <c r="E59" s="15">
        <v>19610193.579999998</v>
      </c>
      <c r="F59" s="15">
        <v>18990193.579999998</v>
      </c>
      <c r="G59" s="31">
        <f t="shared" si="1"/>
        <v>435123801.04000002</v>
      </c>
    </row>
    <row r="60" spans="1:8" x14ac:dyDescent="0.25">
      <c r="A60" s="14" t="s">
        <v>145</v>
      </c>
      <c r="B60" s="32">
        <v>904208360</v>
      </c>
      <c r="C60" s="15">
        <v>12273879.880000001</v>
      </c>
      <c r="D60" s="30">
        <f t="shared" si="0"/>
        <v>916482239.88</v>
      </c>
      <c r="E60" s="15">
        <v>45474924.719999999</v>
      </c>
      <c r="F60" s="15">
        <v>37469668.640000001</v>
      </c>
      <c r="G60" s="31">
        <f t="shared" si="1"/>
        <v>871007315.15999997</v>
      </c>
    </row>
    <row r="61" spans="1:8" x14ac:dyDescent="0.25">
      <c r="A61" s="14" t="s">
        <v>146</v>
      </c>
      <c r="B61" s="32">
        <v>0</v>
      </c>
      <c r="C61" s="15">
        <v>0</v>
      </c>
      <c r="D61" s="30">
        <f t="shared" si="0"/>
        <v>0</v>
      </c>
      <c r="E61" s="15">
        <v>0</v>
      </c>
      <c r="F61" s="15">
        <v>0</v>
      </c>
      <c r="G61" s="31">
        <f t="shared" si="1"/>
        <v>0</v>
      </c>
    </row>
    <row r="62" spans="1:8" x14ac:dyDescent="0.25">
      <c r="A62" s="11" t="s">
        <v>147</v>
      </c>
      <c r="B62" s="30">
        <v>40775000</v>
      </c>
      <c r="C62" s="12">
        <v>191807870.53</v>
      </c>
      <c r="D62" s="30">
        <f t="shared" si="0"/>
        <v>232582870.53</v>
      </c>
      <c r="E62" s="12">
        <v>19867413.800000001</v>
      </c>
      <c r="F62" s="12">
        <v>14426844.800000001</v>
      </c>
      <c r="G62" s="31">
        <f t="shared" si="1"/>
        <v>212715456.72999999</v>
      </c>
      <c r="H62" s="1"/>
    </row>
    <row r="63" spans="1:8" x14ac:dyDescent="0.25">
      <c r="A63" s="14" t="s">
        <v>148</v>
      </c>
      <c r="B63" s="32">
        <v>14000000</v>
      </c>
      <c r="C63" s="15">
        <v>5041000</v>
      </c>
      <c r="D63" s="30">
        <f t="shared" si="0"/>
        <v>19041000</v>
      </c>
      <c r="E63" s="15">
        <v>17918000</v>
      </c>
      <c r="F63" s="15">
        <v>12918000</v>
      </c>
      <c r="G63" s="31">
        <f t="shared" si="1"/>
        <v>1123000</v>
      </c>
    </row>
    <row r="64" spans="1:8" x14ac:dyDescent="0.25">
      <c r="A64" s="14" t="s">
        <v>149</v>
      </c>
      <c r="B64" s="32">
        <v>0</v>
      </c>
      <c r="C64" s="15">
        <v>0</v>
      </c>
      <c r="D64" s="30">
        <f t="shared" si="0"/>
        <v>0</v>
      </c>
      <c r="E64" s="15">
        <v>0</v>
      </c>
      <c r="F64" s="15">
        <v>0</v>
      </c>
      <c r="G64" s="31">
        <f t="shared" si="1"/>
        <v>0</v>
      </c>
    </row>
    <row r="65" spans="1:8" x14ac:dyDescent="0.25">
      <c r="A65" s="14" t="s">
        <v>150</v>
      </c>
      <c r="B65" s="32">
        <v>0</v>
      </c>
      <c r="C65" s="15">
        <v>0</v>
      </c>
      <c r="D65" s="30">
        <f t="shared" si="0"/>
        <v>0</v>
      </c>
      <c r="E65" s="15">
        <v>0</v>
      </c>
      <c r="F65" s="15">
        <v>0</v>
      </c>
      <c r="G65" s="31">
        <f t="shared" si="1"/>
        <v>0</v>
      </c>
    </row>
    <row r="66" spans="1:8" x14ac:dyDescent="0.25">
      <c r="A66" s="14" t="s">
        <v>151</v>
      </c>
      <c r="B66" s="32">
        <v>0</v>
      </c>
      <c r="C66" s="15">
        <v>0</v>
      </c>
      <c r="D66" s="30">
        <f t="shared" si="0"/>
        <v>0</v>
      </c>
      <c r="E66" s="15">
        <v>0</v>
      </c>
      <c r="F66" s="15">
        <v>0</v>
      </c>
      <c r="G66" s="31">
        <f t="shared" si="1"/>
        <v>0</v>
      </c>
    </row>
    <row r="67" spans="1:8" x14ac:dyDescent="0.25">
      <c r="A67" s="14" t="s">
        <v>152</v>
      </c>
      <c r="B67" s="32">
        <v>0</v>
      </c>
      <c r="C67" s="15">
        <v>0</v>
      </c>
      <c r="D67" s="30">
        <f t="shared" si="0"/>
        <v>0</v>
      </c>
      <c r="E67" s="15">
        <v>0</v>
      </c>
      <c r="F67" s="15">
        <v>0</v>
      </c>
      <c r="G67" s="31">
        <f t="shared" si="1"/>
        <v>0</v>
      </c>
    </row>
    <row r="68" spans="1:8" x14ac:dyDescent="0.25">
      <c r="A68" s="14" t="s">
        <v>153</v>
      </c>
      <c r="B68" s="32">
        <v>0</v>
      </c>
      <c r="C68" s="15">
        <v>0</v>
      </c>
      <c r="D68" s="30">
        <f t="shared" si="0"/>
        <v>0</v>
      </c>
      <c r="E68" s="15">
        <v>0</v>
      </c>
      <c r="F68" s="15">
        <v>0</v>
      </c>
      <c r="G68" s="31">
        <f t="shared" si="1"/>
        <v>0</v>
      </c>
    </row>
    <row r="69" spans="1:8" x14ac:dyDescent="0.25">
      <c r="A69" s="14" t="s">
        <v>154</v>
      </c>
      <c r="B69" s="32">
        <v>26775000</v>
      </c>
      <c r="C69" s="15">
        <v>186766870.53</v>
      </c>
      <c r="D69" s="30">
        <f t="shared" si="0"/>
        <v>213541870.53</v>
      </c>
      <c r="E69" s="15">
        <v>1949413.8</v>
      </c>
      <c r="F69" s="15">
        <v>1508844.8</v>
      </c>
      <c r="G69" s="31">
        <f t="shared" si="1"/>
        <v>211592456.72999999</v>
      </c>
    </row>
    <row r="70" spans="1:8" x14ac:dyDescent="0.25">
      <c r="A70" s="11" t="s">
        <v>155</v>
      </c>
      <c r="B70" s="30">
        <v>5076391674</v>
      </c>
      <c r="C70" s="12">
        <v>41285633.270000003</v>
      </c>
      <c r="D70" s="30">
        <f t="shared" si="0"/>
        <v>5117677307.2700005</v>
      </c>
      <c r="E70" s="12">
        <v>2772628858.54</v>
      </c>
      <c r="F70" s="12">
        <v>2772628858.54</v>
      </c>
      <c r="G70" s="31">
        <f t="shared" si="1"/>
        <v>2345048448.7300005</v>
      </c>
      <c r="H70" s="1"/>
    </row>
    <row r="71" spans="1:8" x14ac:dyDescent="0.25">
      <c r="A71" s="14" t="s">
        <v>156</v>
      </c>
      <c r="B71" s="32">
        <v>2556232827</v>
      </c>
      <c r="C71" s="15">
        <v>41335500.219999999</v>
      </c>
      <c r="D71" s="30">
        <f t="shared" si="0"/>
        <v>2597568327.2199998</v>
      </c>
      <c r="E71" s="15">
        <v>1386830413.8099999</v>
      </c>
      <c r="F71" s="15">
        <v>1386830413.8099999</v>
      </c>
      <c r="G71" s="31">
        <f t="shared" si="1"/>
        <v>1210737913.4099998</v>
      </c>
    </row>
    <row r="72" spans="1:8" x14ac:dyDescent="0.25">
      <c r="A72" s="14" t="s">
        <v>157</v>
      </c>
      <c r="B72" s="32">
        <v>2343758847</v>
      </c>
      <c r="C72" s="15">
        <v>413608.05</v>
      </c>
      <c r="D72" s="30">
        <f t="shared" si="0"/>
        <v>2344172455.0500002</v>
      </c>
      <c r="E72" s="15">
        <v>1297293036.9300001</v>
      </c>
      <c r="F72" s="15">
        <v>1297293036.9300001</v>
      </c>
      <c r="G72" s="31">
        <f t="shared" si="1"/>
        <v>1046879418.1200001</v>
      </c>
    </row>
    <row r="73" spans="1:8" x14ac:dyDescent="0.25">
      <c r="A73" s="14" t="s">
        <v>158</v>
      </c>
      <c r="B73" s="32">
        <v>176400000</v>
      </c>
      <c r="C73" s="15">
        <v>-463475</v>
      </c>
      <c r="D73" s="30">
        <f t="shared" si="0"/>
        <v>175936525</v>
      </c>
      <c r="E73" s="15">
        <v>88505407.799999997</v>
      </c>
      <c r="F73" s="15">
        <v>88505407.799999997</v>
      </c>
      <c r="G73" s="31">
        <f t="shared" si="1"/>
        <v>87431117.200000003</v>
      </c>
    </row>
    <row r="74" spans="1:8" x14ac:dyDescent="0.25">
      <c r="A74" s="11" t="s">
        <v>159</v>
      </c>
      <c r="B74" s="30">
        <v>210577491</v>
      </c>
      <c r="C74" s="12">
        <v>0</v>
      </c>
      <c r="D74" s="30">
        <f t="shared" si="0"/>
        <v>210577491</v>
      </c>
      <c r="E74" s="12">
        <v>88363609.730000004</v>
      </c>
      <c r="F74" s="12">
        <v>88363609.730000004</v>
      </c>
      <c r="G74" s="31">
        <f t="shared" si="1"/>
        <v>122213881.27</v>
      </c>
      <c r="H74" s="1"/>
    </row>
    <row r="75" spans="1:8" x14ac:dyDescent="0.25">
      <c r="A75" s="14" t="s">
        <v>160</v>
      </c>
      <c r="B75" s="32">
        <v>40769788</v>
      </c>
      <c r="C75" s="15">
        <v>2566348</v>
      </c>
      <c r="D75" s="30">
        <f t="shared" ref="D75:D82" si="2">+B75+C75</f>
        <v>43336136</v>
      </c>
      <c r="E75" s="15">
        <v>19534427.82</v>
      </c>
      <c r="F75" s="15">
        <v>19534427.82</v>
      </c>
      <c r="G75" s="31">
        <f t="shared" ref="G75:G82" si="3">+D75-E75</f>
        <v>23801708.18</v>
      </c>
    </row>
    <row r="76" spans="1:8" x14ac:dyDescent="0.25">
      <c r="A76" s="14" t="s">
        <v>161</v>
      </c>
      <c r="B76" s="32">
        <v>136807703</v>
      </c>
      <c r="C76" s="15">
        <v>6869559</v>
      </c>
      <c r="D76" s="30">
        <f t="shared" si="2"/>
        <v>143677262</v>
      </c>
      <c r="E76" s="15">
        <v>62208832.909999996</v>
      </c>
      <c r="F76" s="15">
        <v>62208832.909999996</v>
      </c>
      <c r="G76" s="31">
        <f t="shared" si="3"/>
        <v>81468429.090000004</v>
      </c>
    </row>
    <row r="77" spans="1:8" x14ac:dyDescent="0.25">
      <c r="A77" s="14" t="s">
        <v>162</v>
      </c>
      <c r="B77" s="32">
        <v>0</v>
      </c>
      <c r="C77" s="15">
        <v>0</v>
      </c>
      <c r="D77" s="30">
        <f t="shared" si="2"/>
        <v>0</v>
      </c>
      <c r="E77" s="15">
        <v>0</v>
      </c>
      <c r="F77" s="15">
        <v>0</v>
      </c>
      <c r="G77" s="31">
        <f t="shared" si="3"/>
        <v>0</v>
      </c>
    </row>
    <row r="78" spans="1:8" x14ac:dyDescent="0.25">
      <c r="A78" s="14" t="s">
        <v>163</v>
      </c>
      <c r="B78" s="32">
        <v>0</v>
      </c>
      <c r="C78" s="15">
        <v>0</v>
      </c>
      <c r="D78" s="30">
        <f t="shared" si="2"/>
        <v>0</v>
      </c>
      <c r="E78" s="15">
        <v>0</v>
      </c>
      <c r="F78" s="15">
        <v>0</v>
      </c>
      <c r="G78" s="31">
        <f t="shared" si="3"/>
        <v>0</v>
      </c>
    </row>
    <row r="79" spans="1:8" x14ac:dyDescent="0.25">
      <c r="A79" s="14" t="s">
        <v>164</v>
      </c>
      <c r="B79" s="32">
        <v>33000000</v>
      </c>
      <c r="C79" s="15">
        <v>-9435907</v>
      </c>
      <c r="D79" s="30">
        <f t="shared" si="2"/>
        <v>23564093</v>
      </c>
      <c r="E79" s="15">
        <v>6620349</v>
      </c>
      <c r="F79" s="15">
        <v>6620349</v>
      </c>
      <c r="G79" s="31">
        <f t="shared" si="3"/>
        <v>16943744</v>
      </c>
    </row>
    <row r="80" spans="1:8" x14ac:dyDescent="0.25">
      <c r="A80" s="14" t="s">
        <v>165</v>
      </c>
      <c r="B80" s="32">
        <v>0</v>
      </c>
      <c r="C80" s="15">
        <v>0</v>
      </c>
      <c r="D80" s="30">
        <f t="shared" si="2"/>
        <v>0</v>
      </c>
      <c r="E80" s="15">
        <v>0</v>
      </c>
      <c r="F80" s="15">
        <v>0</v>
      </c>
      <c r="G80" s="31">
        <f t="shared" si="3"/>
        <v>0</v>
      </c>
    </row>
    <row r="81" spans="1:8" x14ac:dyDescent="0.25">
      <c r="A81" s="14" t="s">
        <v>166</v>
      </c>
      <c r="B81" s="32">
        <v>0</v>
      </c>
      <c r="C81" s="15">
        <v>0</v>
      </c>
      <c r="D81" s="30">
        <f t="shared" si="2"/>
        <v>0</v>
      </c>
      <c r="E81" s="15">
        <v>0</v>
      </c>
      <c r="F81" s="15">
        <v>0</v>
      </c>
      <c r="G81" s="31">
        <f t="shared" si="3"/>
        <v>0</v>
      </c>
    </row>
    <row r="82" spans="1:8" x14ac:dyDescent="0.25">
      <c r="A82" s="11" t="s">
        <v>63</v>
      </c>
      <c r="B82" s="30">
        <v>36939345402</v>
      </c>
      <c r="C82" s="12">
        <v>1791739796.8499999</v>
      </c>
      <c r="D82" s="30">
        <f t="shared" si="2"/>
        <v>38731085198.849998</v>
      </c>
      <c r="E82" s="12">
        <v>15284981977.34</v>
      </c>
      <c r="F82" s="12">
        <v>14402194581.110001</v>
      </c>
      <c r="G82" s="31">
        <f t="shared" si="3"/>
        <v>23446103221.509998</v>
      </c>
      <c r="H82" s="1"/>
    </row>
    <row r="83" spans="1:8" x14ac:dyDescent="0.25">
      <c r="A83" s="17"/>
      <c r="B83" s="18"/>
      <c r="C83" s="18"/>
      <c r="D83" s="18"/>
      <c r="E83" s="18"/>
      <c r="F83" s="18"/>
      <c r="G83" s="19"/>
    </row>
    <row r="84" spans="1:8" x14ac:dyDescent="0.25">
      <c r="A84" s="5"/>
      <c r="B84" s="5"/>
      <c r="C84" s="5"/>
      <c r="D84" s="5"/>
      <c r="E84" s="5"/>
      <c r="F84" s="5"/>
      <c r="G84" s="5"/>
    </row>
    <row r="85" spans="1:8" x14ac:dyDescent="0.25">
      <c r="A85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22" workbookViewId="0">
      <selection activeCell="G42" sqref="G42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41" t="s">
        <v>0</v>
      </c>
      <c r="B1" s="41"/>
      <c r="C1" s="41"/>
      <c r="D1" s="41"/>
      <c r="E1" s="41"/>
      <c r="F1" s="41"/>
      <c r="G1" s="41"/>
    </row>
    <row r="2" spans="1:8" x14ac:dyDescent="0.25">
      <c r="A2" s="41" t="s">
        <v>207</v>
      </c>
      <c r="B2" s="41"/>
      <c r="C2" s="41"/>
      <c r="D2" s="41"/>
      <c r="E2" s="41"/>
      <c r="F2" s="41"/>
      <c r="G2" s="41"/>
    </row>
    <row r="3" spans="1:8" x14ac:dyDescent="0.25">
      <c r="A3" s="41" t="s">
        <v>1</v>
      </c>
      <c r="B3" s="41"/>
      <c r="C3" s="41"/>
      <c r="D3" s="41"/>
      <c r="E3" s="41"/>
      <c r="F3" s="41"/>
      <c r="G3" s="41"/>
    </row>
    <row r="4" spans="1:8" x14ac:dyDescent="0.25">
      <c r="A4" s="41" t="s">
        <v>64</v>
      </c>
      <c r="B4" s="41"/>
      <c r="C4" s="41"/>
      <c r="D4" s="41"/>
      <c r="E4" s="41"/>
      <c r="F4" s="41"/>
      <c r="G4" s="41"/>
    </row>
    <row r="5" spans="1:8" x14ac:dyDescent="0.25">
      <c r="A5" s="41" t="s">
        <v>3</v>
      </c>
      <c r="B5" s="41"/>
      <c r="C5" s="41"/>
      <c r="D5" s="41"/>
      <c r="E5" s="41"/>
      <c r="F5" s="41"/>
      <c r="G5" s="41"/>
    </row>
    <row r="6" spans="1:8" x14ac:dyDescent="0.25">
      <c r="A6" s="41" t="s">
        <v>4</v>
      </c>
      <c r="B6" s="41"/>
      <c r="C6" s="41"/>
      <c r="D6" s="41"/>
      <c r="E6" s="41"/>
      <c r="F6" s="41"/>
      <c r="G6" s="4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6" t="s">
        <v>8</v>
      </c>
      <c r="B8" s="4" t="s">
        <v>27</v>
      </c>
      <c r="C8" s="4" t="s">
        <v>28</v>
      </c>
      <c r="D8" s="4" t="s">
        <v>29</v>
      </c>
      <c r="E8" s="4" t="s">
        <v>6</v>
      </c>
      <c r="F8" s="4" t="s">
        <v>30</v>
      </c>
      <c r="G8" s="7" t="s">
        <v>31</v>
      </c>
    </row>
    <row r="9" spans="1:8" x14ac:dyDescent="0.25">
      <c r="A9" s="8"/>
      <c r="B9" s="9">
        <v>1</v>
      </c>
      <c r="C9" s="9">
        <v>2</v>
      </c>
      <c r="D9" s="9" t="s">
        <v>32</v>
      </c>
      <c r="E9" s="9">
        <v>4</v>
      </c>
      <c r="F9" s="9">
        <v>5</v>
      </c>
      <c r="G9" s="10" t="s">
        <v>33</v>
      </c>
    </row>
    <row r="10" spans="1:8" x14ac:dyDescent="0.25">
      <c r="A10" s="11" t="s">
        <v>65</v>
      </c>
      <c r="B10" s="33">
        <v>4906028435</v>
      </c>
      <c r="C10" s="12">
        <v>330650169.80000001</v>
      </c>
      <c r="D10" s="12">
        <f>+B10+C10</f>
        <v>5236678604.8000002</v>
      </c>
      <c r="E10" s="12">
        <v>2393195242.1100001</v>
      </c>
      <c r="F10" s="12">
        <v>2115787433.47</v>
      </c>
      <c r="G10" s="13">
        <f>+D10-E10</f>
        <v>2843483362.6900001</v>
      </c>
      <c r="H10" s="1"/>
    </row>
    <row r="11" spans="1:8" x14ac:dyDescent="0.25">
      <c r="A11" s="14" t="s">
        <v>66</v>
      </c>
      <c r="B11" s="35">
        <v>154266001</v>
      </c>
      <c r="C11" s="15">
        <v>-2242600</v>
      </c>
      <c r="D11" s="33">
        <f t="shared" ref="D11:D42" si="0">+B11+C11</f>
        <v>152023401</v>
      </c>
      <c r="E11" s="15">
        <v>72130987</v>
      </c>
      <c r="F11" s="15">
        <v>72130987</v>
      </c>
      <c r="G11" s="34">
        <f t="shared" ref="G11:G42" si="1">+D11-E11</f>
        <v>79892414</v>
      </c>
    </row>
    <row r="12" spans="1:8" x14ac:dyDescent="0.25">
      <c r="A12" s="14" t="s">
        <v>67</v>
      </c>
      <c r="B12" s="35">
        <v>1203050478</v>
      </c>
      <c r="C12" s="15">
        <v>19483419.75</v>
      </c>
      <c r="D12" s="33">
        <f t="shared" si="0"/>
        <v>1222533897.75</v>
      </c>
      <c r="E12" s="15">
        <v>571074142.63999999</v>
      </c>
      <c r="F12" s="15">
        <v>538872256.82000005</v>
      </c>
      <c r="G12" s="34">
        <f t="shared" si="1"/>
        <v>651459755.11000001</v>
      </c>
    </row>
    <row r="13" spans="1:8" x14ac:dyDescent="0.25">
      <c r="A13" s="14" t="s">
        <v>68</v>
      </c>
      <c r="B13" s="35">
        <v>684522548</v>
      </c>
      <c r="C13" s="15">
        <v>74054639.030000001</v>
      </c>
      <c r="D13" s="33">
        <f t="shared" si="0"/>
        <v>758577187.02999997</v>
      </c>
      <c r="E13" s="15">
        <v>318543064.31999999</v>
      </c>
      <c r="F13" s="15">
        <v>292736710.14999998</v>
      </c>
      <c r="G13" s="34">
        <f t="shared" si="1"/>
        <v>440034122.70999998</v>
      </c>
    </row>
    <row r="14" spans="1:8" x14ac:dyDescent="0.25">
      <c r="A14" s="14" t="s">
        <v>69</v>
      </c>
      <c r="B14" s="35">
        <v>0</v>
      </c>
      <c r="C14" s="15">
        <v>0</v>
      </c>
      <c r="D14" s="33">
        <f t="shared" si="0"/>
        <v>0</v>
      </c>
      <c r="E14" s="15">
        <v>0</v>
      </c>
      <c r="F14" s="15">
        <v>0</v>
      </c>
      <c r="G14" s="34">
        <f t="shared" si="1"/>
        <v>0</v>
      </c>
    </row>
    <row r="15" spans="1:8" x14ac:dyDescent="0.25">
      <c r="A15" s="14" t="s">
        <v>70</v>
      </c>
      <c r="B15" s="35">
        <v>748775023</v>
      </c>
      <c r="C15" s="15">
        <v>170161612.33000001</v>
      </c>
      <c r="D15" s="33">
        <f t="shared" si="0"/>
        <v>918936635.33000004</v>
      </c>
      <c r="E15" s="15">
        <v>433076003.89999998</v>
      </c>
      <c r="F15" s="15">
        <v>370008122.60000002</v>
      </c>
      <c r="G15" s="34">
        <f t="shared" si="1"/>
        <v>485860631.43000007</v>
      </c>
    </row>
    <row r="16" spans="1:8" x14ac:dyDescent="0.25">
      <c r="A16" s="14" t="s">
        <v>71</v>
      </c>
      <c r="B16" s="35">
        <v>0</v>
      </c>
      <c r="C16" s="15">
        <v>0</v>
      </c>
      <c r="D16" s="33">
        <f t="shared" si="0"/>
        <v>0</v>
      </c>
      <c r="E16" s="15">
        <v>0</v>
      </c>
      <c r="F16" s="15">
        <v>0</v>
      </c>
      <c r="G16" s="34">
        <f t="shared" si="1"/>
        <v>0</v>
      </c>
    </row>
    <row r="17" spans="1:8" x14ac:dyDescent="0.25">
      <c r="A17" s="14" t="s">
        <v>72</v>
      </c>
      <c r="B17" s="35">
        <v>1729358911</v>
      </c>
      <c r="C17" s="15">
        <v>38646474.479999997</v>
      </c>
      <c r="D17" s="33">
        <f t="shared" si="0"/>
        <v>1768005385.48</v>
      </c>
      <c r="E17" s="15">
        <v>808808054.38999999</v>
      </c>
      <c r="F17" s="15">
        <v>685425377.03999996</v>
      </c>
      <c r="G17" s="34">
        <f t="shared" si="1"/>
        <v>959197331.09000003</v>
      </c>
    </row>
    <row r="18" spans="1:8" x14ac:dyDescent="0.25">
      <c r="A18" s="14" t="s">
        <v>73</v>
      </c>
      <c r="B18" s="35">
        <v>386055474</v>
      </c>
      <c r="C18" s="15">
        <v>30546624.210000001</v>
      </c>
      <c r="D18" s="33">
        <f t="shared" si="0"/>
        <v>416602098.20999998</v>
      </c>
      <c r="E18" s="15">
        <v>189562989.86000001</v>
      </c>
      <c r="F18" s="15">
        <v>156613979.86000001</v>
      </c>
      <c r="G18" s="34">
        <f t="shared" si="1"/>
        <v>227039108.34999996</v>
      </c>
    </row>
    <row r="19" spans="1:8" x14ac:dyDescent="0.25">
      <c r="A19" s="11" t="s">
        <v>74</v>
      </c>
      <c r="B19" s="33">
        <v>23225791293</v>
      </c>
      <c r="C19" s="12">
        <v>881485708.24000001</v>
      </c>
      <c r="D19" s="33">
        <f t="shared" si="0"/>
        <v>24107277001.240002</v>
      </c>
      <c r="E19" s="12">
        <v>9114384519.8500004</v>
      </c>
      <c r="F19" s="12">
        <v>8707773446.3600006</v>
      </c>
      <c r="G19" s="34">
        <f t="shared" si="1"/>
        <v>14992892481.390001</v>
      </c>
      <c r="H19" s="1"/>
    </row>
    <row r="20" spans="1:8" x14ac:dyDescent="0.25">
      <c r="A20" s="14" t="s">
        <v>75</v>
      </c>
      <c r="B20" s="35">
        <v>535147134</v>
      </c>
      <c r="C20" s="15">
        <v>-3729167.79</v>
      </c>
      <c r="D20" s="33">
        <f t="shared" si="0"/>
        <v>531417966.20999998</v>
      </c>
      <c r="E20" s="15">
        <v>25390678.079999998</v>
      </c>
      <c r="F20" s="15">
        <v>18506903.289999999</v>
      </c>
      <c r="G20" s="34">
        <f t="shared" si="1"/>
        <v>506027288.13</v>
      </c>
    </row>
    <row r="21" spans="1:8" x14ac:dyDescent="0.25">
      <c r="A21" s="14" t="s">
        <v>76</v>
      </c>
      <c r="B21" s="35">
        <v>1509902456</v>
      </c>
      <c r="C21" s="15">
        <v>222893885.02000001</v>
      </c>
      <c r="D21" s="33">
        <f t="shared" si="0"/>
        <v>1732796341.02</v>
      </c>
      <c r="E21" s="15">
        <v>259860605.84</v>
      </c>
      <c r="F21" s="15">
        <v>237913605.97999999</v>
      </c>
      <c r="G21" s="34">
        <f t="shared" si="1"/>
        <v>1472935735.1800001</v>
      </c>
    </row>
    <row r="22" spans="1:8" x14ac:dyDescent="0.25">
      <c r="A22" s="14" t="s">
        <v>77</v>
      </c>
      <c r="B22" s="35">
        <v>4322615585</v>
      </c>
      <c r="C22" s="15">
        <v>333670003.47000003</v>
      </c>
      <c r="D22" s="33">
        <f t="shared" si="0"/>
        <v>4656285588.4700003</v>
      </c>
      <c r="E22" s="15">
        <v>1908963755.29</v>
      </c>
      <c r="F22" s="15">
        <v>1722371504.6099999</v>
      </c>
      <c r="G22" s="34">
        <f t="shared" si="1"/>
        <v>2747321833.1800003</v>
      </c>
    </row>
    <row r="23" spans="1:8" x14ac:dyDescent="0.25">
      <c r="A23" s="14" t="s">
        <v>78</v>
      </c>
      <c r="B23" s="35">
        <v>932048708</v>
      </c>
      <c r="C23" s="15">
        <v>119645205.78</v>
      </c>
      <c r="D23" s="33">
        <f t="shared" si="0"/>
        <v>1051693913.78</v>
      </c>
      <c r="E23" s="15">
        <v>414792552.13999999</v>
      </c>
      <c r="F23" s="15">
        <v>376383968.93000001</v>
      </c>
      <c r="G23" s="34">
        <f t="shared" si="1"/>
        <v>636901361.63999999</v>
      </c>
    </row>
    <row r="24" spans="1:8" x14ac:dyDescent="0.25">
      <c r="A24" s="14" t="s">
        <v>79</v>
      </c>
      <c r="B24" s="35">
        <v>12697755859</v>
      </c>
      <c r="C24" s="15">
        <v>153961884.86000001</v>
      </c>
      <c r="D24" s="33">
        <f t="shared" si="0"/>
        <v>12851717743.860001</v>
      </c>
      <c r="E24" s="15">
        <v>5701878016.6400003</v>
      </c>
      <c r="F24" s="15">
        <v>5603369978.6599998</v>
      </c>
      <c r="G24" s="34">
        <f t="shared" si="1"/>
        <v>7149839727.2200003</v>
      </c>
    </row>
    <row r="25" spans="1:8" x14ac:dyDescent="0.25">
      <c r="A25" s="14" t="s">
        <v>80</v>
      </c>
      <c r="B25" s="35">
        <v>3228321551</v>
      </c>
      <c r="C25" s="15">
        <v>55043896.899999999</v>
      </c>
      <c r="D25" s="33">
        <f t="shared" si="0"/>
        <v>3283365447.9000001</v>
      </c>
      <c r="E25" s="15">
        <v>803498911.86000001</v>
      </c>
      <c r="F25" s="15">
        <v>749227484.88999999</v>
      </c>
      <c r="G25" s="34">
        <f t="shared" si="1"/>
        <v>2479866536.04</v>
      </c>
    </row>
    <row r="26" spans="1:8" x14ac:dyDescent="0.25">
      <c r="A26" s="14" t="s">
        <v>81</v>
      </c>
      <c r="B26" s="35">
        <v>0</v>
      </c>
      <c r="C26" s="15">
        <v>0</v>
      </c>
      <c r="D26" s="33">
        <f t="shared" si="0"/>
        <v>0</v>
      </c>
      <c r="E26" s="15">
        <v>0</v>
      </c>
      <c r="F26" s="15">
        <v>0</v>
      </c>
      <c r="G26" s="34">
        <f t="shared" si="1"/>
        <v>0</v>
      </c>
    </row>
    <row r="27" spans="1:8" x14ac:dyDescent="0.25">
      <c r="A27" s="11" t="s">
        <v>82</v>
      </c>
      <c r="B27" s="33">
        <v>3134659324</v>
      </c>
      <c r="C27" s="12">
        <v>505799739.24000001</v>
      </c>
      <c r="D27" s="33">
        <f t="shared" si="0"/>
        <v>3640459063.2399998</v>
      </c>
      <c r="E27" s="12">
        <v>833054579.98000002</v>
      </c>
      <c r="F27" s="12">
        <v>634286065.88</v>
      </c>
      <c r="G27" s="34">
        <f t="shared" si="1"/>
        <v>2807404483.2599998</v>
      </c>
      <c r="H27" s="1"/>
    </row>
    <row r="28" spans="1:8" x14ac:dyDescent="0.25">
      <c r="A28" s="14" t="s">
        <v>83</v>
      </c>
      <c r="B28" s="35">
        <v>411480081</v>
      </c>
      <c r="C28" s="15">
        <v>146680715.90000001</v>
      </c>
      <c r="D28" s="33">
        <f t="shared" si="0"/>
        <v>558160796.89999998</v>
      </c>
      <c r="E28" s="15">
        <v>195768811.90000001</v>
      </c>
      <c r="F28" s="15">
        <v>161741118.47999999</v>
      </c>
      <c r="G28" s="34">
        <f t="shared" si="1"/>
        <v>362391985</v>
      </c>
    </row>
    <row r="29" spans="1:8" x14ac:dyDescent="0.25">
      <c r="A29" s="14" t="s">
        <v>84</v>
      </c>
      <c r="B29" s="35">
        <v>762843744</v>
      </c>
      <c r="C29" s="15">
        <v>178266993.88999999</v>
      </c>
      <c r="D29" s="33">
        <f t="shared" si="0"/>
        <v>941110737.88999999</v>
      </c>
      <c r="E29" s="15">
        <v>251320724.87</v>
      </c>
      <c r="F29" s="15">
        <v>164702833.69999999</v>
      </c>
      <c r="G29" s="34">
        <f t="shared" si="1"/>
        <v>689790013.01999998</v>
      </c>
    </row>
    <row r="30" spans="1:8" x14ac:dyDescent="0.25">
      <c r="A30" s="14" t="s">
        <v>85</v>
      </c>
      <c r="B30" s="35">
        <v>0</v>
      </c>
      <c r="C30" s="15">
        <v>0</v>
      </c>
      <c r="D30" s="33">
        <f t="shared" si="0"/>
        <v>0</v>
      </c>
      <c r="E30" s="15">
        <v>0</v>
      </c>
      <c r="F30" s="15">
        <v>0</v>
      </c>
      <c r="G30" s="34">
        <f t="shared" si="1"/>
        <v>0</v>
      </c>
    </row>
    <row r="31" spans="1:8" x14ac:dyDescent="0.25">
      <c r="A31" s="14" t="s">
        <v>86</v>
      </c>
      <c r="B31" s="35">
        <v>0</v>
      </c>
      <c r="C31" s="15">
        <v>0</v>
      </c>
      <c r="D31" s="33">
        <f t="shared" si="0"/>
        <v>0</v>
      </c>
      <c r="E31" s="15">
        <v>0</v>
      </c>
      <c r="F31" s="15">
        <v>0</v>
      </c>
      <c r="G31" s="34">
        <f t="shared" si="1"/>
        <v>0</v>
      </c>
    </row>
    <row r="32" spans="1:8" x14ac:dyDescent="0.25">
      <c r="A32" s="14" t="s">
        <v>87</v>
      </c>
      <c r="B32" s="35">
        <v>1336914678</v>
      </c>
      <c r="C32" s="15">
        <v>44225089</v>
      </c>
      <c r="D32" s="33">
        <f t="shared" si="0"/>
        <v>1381139767</v>
      </c>
      <c r="E32" s="15">
        <v>147365600.81999999</v>
      </c>
      <c r="F32" s="15">
        <v>125790339.15000001</v>
      </c>
      <c r="G32" s="34">
        <f t="shared" si="1"/>
        <v>1233774166.1800001</v>
      </c>
    </row>
    <row r="33" spans="1:8" x14ac:dyDescent="0.25">
      <c r="A33" s="14" t="s">
        <v>88</v>
      </c>
      <c r="B33" s="35">
        <v>0</v>
      </c>
      <c r="C33" s="15">
        <v>0</v>
      </c>
      <c r="D33" s="33">
        <f t="shared" si="0"/>
        <v>0</v>
      </c>
      <c r="E33" s="15">
        <v>0</v>
      </c>
      <c r="F33" s="15">
        <v>0</v>
      </c>
      <c r="G33" s="34">
        <f t="shared" si="1"/>
        <v>0</v>
      </c>
    </row>
    <row r="34" spans="1:8" x14ac:dyDescent="0.25">
      <c r="A34" s="14" t="s">
        <v>89</v>
      </c>
      <c r="B34" s="35">
        <v>425088723</v>
      </c>
      <c r="C34" s="15">
        <v>107104971.45999999</v>
      </c>
      <c r="D34" s="33">
        <f t="shared" si="0"/>
        <v>532193694.45999998</v>
      </c>
      <c r="E34" s="15">
        <v>200650456.93000001</v>
      </c>
      <c r="F34" s="15">
        <v>170938872.97999999</v>
      </c>
      <c r="G34" s="34">
        <f t="shared" si="1"/>
        <v>331543237.52999997</v>
      </c>
    </row>
    <row r="35" spans="1:8" x14ac:dyDescent="0.25">
      <c r="A35" s="14" t="s">
        <v>90</v>
      </c>
      <c r="B35" s="35">
        <v>198332098</v>
      </c>
      <c r="C35" s="15">
        <v>29521968.989999998</v>
      </c>
      <c r="D35" s="33">
        <f t="shared" si="0"/>
        <v>227854066.99000001</v>
      </c>
      <c r="E35" s="15">
        <v>37948985.460000001</v>
      </c>
      <c r="F35" s="15">
        <v>11112901.57</v>
      </c>
      <c r="G35" s="34">
        <f t="shared" si="1"/>
        <v>189905081.53</v>
      </c>
    </row>
    <row r="36" spans="1:8" x14ac:dyDescent="0.25">
      <c r="A36" s="14" t="s">
        <v>91</v>
      </c>
      <c r="B36" s="35">
        <v>0</v>
      </c>
      <c r="C36" s="15">
        <v>0</v>
      </c>
      <c r="D36" s="33">
        <f t="shared" si="0"/>
        <v>0</v>
      </c>
      <c r="E36" s="15">
        <v>0</v>
      </c>
      <c r="F36" s="15">
        <v>0</v>
      </c>
      <c r="G36" s="34">
        <f t="shared" si="1"/>
        <v>0</v>
      </c>
    </row>
    <row r="37" spans="1:8" x14ac:dyDescent="0.25">
      <c r="A37" s="11" t="s">
        <v>92</v>
      </c>
      <c r="B37" s="33">
        <v>5672866350</v>
      </c>
      <c r="C37" s="12">
        <v>73804179.569999993</v>
      </c>
      <c r="D37" s="33">
        <f t="shared" si="0"/>
        <v>5746670529.5699997</v>
      </c>
      <c r="E37" s="12">
        <v>2944347635.4000001</v>
      </c>
      <c r="F37" s="12">
        <v>2944347635.4000001</v>
      </c>
      <c r="G37" s="34">
        <f t="shared" si="1"/>
        <v>2802322894.1699996</v>
      </c>
      <c r="H37" s="1"/>
    </row>
    <row r="38" spans="1:8" x14ac:dyDescent="0.25">
      <c r="A38" s="14" t="s">
        <v>93</v>
      </c>
      <c r="B38" s="35">
        <v>210577491</v>
      </c>
      <c r="C38" s="15">
        <v>0</v>
      </c>
      <c r="D38" s="33">
        <f t="shared" si="0"/>
        <v>210577491</v>
      </c>
      <c r="E38" s="15">
        <v>88363609.730000004</v>
      </c>
      <c r="F38" s="15">
        <v>88363609.730000004</v>
      </c>
      <c r="G38" s="34">
        <f t="shared" si="1"/>
        <v>122213881.27</v>
      </c>
    </row>
    <row r="39" spans="1:8" ht="26.25" x14ac:dyDescent="0.25">
      <c r="A39" s="14" t="s">
        <v>94</v>
      </c>
      <c r="B39" s="35">
        <v>5462288859</v>
      </c>
      <c r="C39" s="15">
        <v>73804179.569999993</v>
      </c>
      <c r="D39" s="33">
        <f t="shared" si="0"/>
        <v>5536093038.5699997</v>
      </c>
      <c r="E39" s="15">
        <v>2855984025.6700001</v>
      </c>
      <c r="F39" s="15">
        <v>2855984025.6700001</v>
      </c>
      <c r="G39" s="34">
        <f t="shared" si="1"/>
        <v>2680109012.8999996</v>
      </c>
    </row>
    <row r="40" spans="1:8" x14ac:dyDescent="0.25">
      <c r="A40" s="14" t="s">
        <v>95</v>
      </c>
      <c r="B40" s="35">
        <v>0</v>
      </c>
      <c r="C40" s="15">
        <v>0</v>
      </c>
      <c r="D40" s="33">
        <f t="shared" si="0"/>
        <v>0</v>
      </c>
      <c r="E40" s="15">
        <v>0</v>
      </c>
      <c r="F40" s="15">
        <v>0</v>
      </c>
      <c r="G40" s="34">
        <f t="shared" si="1"/>
        <v>0</v>
      </c>
    </row>
    <row r="41" spans="1:8" x14ac:dyDescent="0.25">
      <c r="A41" s="14" t="s">
        <v>62</v>
      </c>
      <c r="B41" s="35">
        <v>0</v>
      </c>
      <c r="C41" s="15">
        <v>0</v>
      </c>
      <c r="D41" s="33">
        <f t="shared" si="0"/>
        <v>0</v>
      </c>
      <c r="E41" s="15">
        <v>0</v>
      </c>
      <c r="F41" s="15">
        <v>0</v>
      </c>
      <c r="G41" s="34">
        <f t="shared" si="1"/>
        <v>0</v>
      </c>
    </row>
    <row r="42" spans="1:8" x14ac:dyDescent="0.25">
      <c r="A42" s="11" t="s">
        <v>63</v>
      </c>
      <c r="B42" s="33">
        <v>36939345402</v>
      </c>
      <c r="C42" s="12">
        <v>1791739796.8499999</v>
      </c>
      <c r="D42" s="33">
        <f t="shared" si="0"/>
        <v>38731085198.849998</v>
      </c>
      <c r="E42" s="12">
        <v>15284981977.34</v>
      </c>
      <c r="F42" s="12">
        <v>14402194581.110001</v>
      </c>
      <c r="G42" s="34">
        <f t="shared" si="1"/>
        <v>23446103221.509998</v>
      </c>
      <c r="H42" s="1"/>
    </row>
    <row r="43" spans="1:8" x14ac:dyDescent="0.25">
      <c r="A43" s="17"/>
      <c r="B43" s="18"/>
      <c r="C43" s="18"/>
      <c r="D43" s="18"/>
      <c r="E43" s="18"/>
      <c r="F43" s="18"/>
      <c r="G43" s="19"/>
    </row>
    <row r="44" spans="1:8" x14ac:dyDescent="0.25">
      <c r="A44" s="5"/>
      <c r="B44" s="5"/>
      <c r="C44" s="5"/>
      <c r="D44" s="5"/>
      <c r="E44" s="5"/>
      <c r="F44" s="5"/>
      <c r="G44" s="5"/>
    </row>
    <row r="45" spans="1:8" x14ac:dyDescent="0.25">
      <c r="A45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opLeftCell="A23" workbookViewId="0">
      <selection activeCell="G39" sqref="G39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41" t="s">
        <v>0</v>
      </c>
      <c r="B1" s="41"/>
      <c r="C1" s="41"/>
      <c r="D1" s="41"/>
      <c r="E1" s="41"/>
      <c r="F1" s="41"/>
      <c r="G1" s="41"/>
    </row>
    <row r="2" spans="1:8" x14ac:dyDescent="0.25">
      <c r="A2" s="41" t="s">
        <v>207</v>
      </c>
      <c r="B2" s="41"/>
      <c r="C2" s="41"/>
      <c r="D2" s="41"/>
      <c r="E2" s="41"/>
      <c r="F2" s="41"/>
      <c r="G2" s="41"/>
    </row>
    <row r="3" spans="1:8" x14ac:dyDescent="0.25">
      <c r="A3" s="41" t="s">
        <v>1</v>
      </c>
      <c r="B3" s="41"/>
      <c r="C3" s="41"/>
      <c r="D3" s="41"/>
      <c r="E3" s="41"/>
      <c r="F3" s="41"/>
      <c r="G3" s="41"/>
    </row>
    <row r="4" spans="1:8" x14ac:dyDescent="0.25">
      <c r="A4" s="41" t="s">
        <v>26</v>
      </c>
      <c r="B4" s="41"/>
      <c r="C4" s="41"/>
      <c r="D4" s="41"/>
      <c r="E4" s="41"/>
      <c r="F4" s="41"/>
      <c r="G4" s="41"/>
    </row>
    <row r="5" spans="1:8" x14ac:dyDescent="0.25">
      <c r="A5" s="41" t="s">
        <v>3</v>
      </c>
      <c r="B5" s="41"/>
      <c r="C5" s="41"/>
      <c r="D5" s="41"/>
      <c r="E5" s="41"/>
      <c r="F5" s="41"/>
      <c r="G5" s="41"/>
    </row>
    <row r="6" spans="1:8" x14ac:dyDescent="0.25">
      <c r="A6" s="41" t="s">
        <v>4</v>
      </c>
      <c r="B6" s="41"/>
      <c r="C6" s="41"/>
      <c r="D6" s="41"/>
      <c r="E6" s="41"/>
      <c r="F6" s="41"/>
      <c r="G6" s="4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6" t="s">
        <v>8</v>
      </c>
      <c r="B8" s="4" t="s">
        <v>27</v>
      </c>
      <c r="C8" s="4" t="s">
        <v>28</v>
      </c>
      <c r="D8" s="4" t="s">
        <v>29</v>
      </c>
      <c r="E8" s="4" t="s">
        <v>6</v>
      </c>
      <c r="F8" s="4" t="s">
        <v>30</v>
      </c>
      <c r="G8" s="7" t="s">
        <v>31</v>
      </c>
    </row>
    <row r="9" spans="1:8" x14ac:dyDescent="0.25">
      <c r="A9" s="8"/>
      <c r="B9" s="9">
        <v>1</v>
      </c>
      <c r="C9" s="9">
        <v>2</v>
      </c>
      <c r="D9" s="9" t="s">
        <v>32</v>
      </c>
      <c r="E9" s="9">
        <v>4</v>
      </c>
      <c r="F9" s="9">
        <v>5</v>
      </c>
      <c r="G9" s="10" t="s">
        <v>33</v>
      </c>
    </row>
    <row r="10" spans="1:8" x14ac:dyDescent="0.25">
      <c r="A10" s="11" t="s">
        <v>34</v>
      </c>
      <c r="B10" s="36">
        <v>3182011264</v>
      </c>
      <c r="C10" s="12">
        <v>814597030.38</v>
      </c>
      <c r="D10" s="12">
        <f>+B10+C10</f>
        <v>3996608294.3800001</v>
      </c>
      <c r="E10" s="12">
        <v>1303843277.74</v>
      </c>
      <c r="F10" s="12">
        <v>1157147640.5699999</v>
      </c>
      <c r="G10" s="13">
        <f>+D10-E10</f>
        <v>2692765016.6400003</v>
      </c>
      <c r="H10" s="1"/>
    </row>
    <row r="11" spans="1:8" x14ac:dyDescent="0.25">
      <c r="A11" s="14" t="s">
        <v>35</v>
      </c>
      <c r="B11" s="38">
        <v>2638170022</v>
      </c>
      <c r="C11" s="15">
        <v>583391590.42999995</v>
      </c>
      <c r="D11" s="36">
        <f t="shared" ref="D11:D39" si="0">+B11+C11</f>
        <v>3221561612.4299998</v>
      </c>
      <c r="E11" s="15">
        <v>1042028679.6</v>
      </c>
      <c r="F11" s="15">
        <v>895333042.42999995</v>
      </c>
      <c r="G11" s="37">
        <f t="shared" ref="G11:G39" si="1">+D11-E11</f>
        <v>2179532932.8299999</v>
      </c>
    </row>
    <row r="12" spans="1:8" x14ac:dyDescent="0.25">
      <c r="A12" s="14" t="s">
        <v>36</v>
      </c>
      <c r="B12" s="38">
        <v>543841242</v>
      </c>
      <c r="C12" s="15">
        <v>231205439.94999999</v>
      </c>
      <c r="D12" s="36">
        <f t="shared" si="0"/>
        <v>775046681.95000005</v>
      </c>
      <c r="E12" s="15">
        <v>261814598.13999999</v>
      </c>
      <c r="F12" s="15">
        <v>261814598.13999999</v>
      </c>
      <c r="G12" s="37">
        <f t="shared" si="1"/>
        <v>513232083.81000006</v>
      </c>
    </row>
    <row r="13" spans="1:8" x14ac:dyDescent="0.25">
      <c r="A13" s="11" t="s">
        <v>37</v>
      </c>
      <c r="B13" s="36">
        <v>21447302296</v>
      </c>
      <c r="C13" s="12">
        <v>721555625.14999998</v>
      </c>
      <c r="D13" s="36">
        <f t="shared" si="0"/>
        <v>22168857921.150002</v>
      </c>
      <c r="E13" s="12">
        <v>8099342465.9899998</v>
      </c>
      <c r="F13" s="12">
        <v>7548857509.5900002</v>
      </c>
      <c r="G13" s="37">
        <f t="shared" si="1"/>
        <v>14069515455.160002</v>
      </c>
      <c r="H13" s="1"/>
    </row>
    <row r="14" spans="1:8" x14ac:dyDescent="0.25">
      <c r="A14" s="14" t="s">
        <v>38</v>
      </c>
      <c r="B14" s="38">
        <v>16005673963</v>
      </c>
      <c r="C14" s="15">
        <v>321857787.73000002</v>
      </c>
      <c r="D14" s="36">
        <f t="shared" si="0"/>
        <v>16327531750.73</v>
      </c>
      <c r="E14" s="15">
        <v>6579228907.5600004</v>
      </c>
      <c r="F14" s="15">
        <v>6264419053.1999998</v>
      </c>
      <c r="G14" s="37">
        <f t="shared" si="1"/>
        <v>9748302843.1699982</v>
      </c>
    </row>
    <row r="15" spans="1:8" x14ac:dyDescent="0.25">
      <c r="A15" s="14" t="s">
        <v>39</v>
      </c>
      <c r="B15" s="38">
        <v>68612063</v>
      </c>
      <c r="C15" s="15">
        <v>1976156</v>
      </c>
      <c r="D15" s="36">
        <f t="shared" si="0"/>
        <v>70588219</v>
      </c>
      <c r="E15" s="15">
        <v>1719625.16</v>
      </c>
      <c r="F15" s="15">
        <v>1644395.11</v>
      </c>
      <c r="G15" s="37">
        <f t="shared" si="1"/>
        <v>68868593.840000004</v>
      </c>
    </row>
    <row r="16" spans="1:8" x14ac:dyDescent="0.25">
      <c r="A16" s="14" t="s">
        <v>40</v>
      </c>
      <c r="B16" s="38">
        <v>394011315</v>
      </c>
      <c r="C16" s="15">
        <v>223454113.83000001</v>
      </c>
      <c r="D16" s="36">
        <f t="shared" si="0"/>
        <v>617465428.83000004</v>
      </c>
      <c r="E16" s="15">
        <v>101317229.48999999</v>
      </c>
      <c r="F16" s="15">
        <v>87361877.870000005</v>
      </c>
      <c r="G16" s="37">
        <f t="shared" si="1"/>
        <v>516148199.34000003</v>
      </c>
    </row>
    <row r="17" spans="1:8" x14ac:dyDescent="0.25">
      <c r="A17" s="14" t="s">
        <v>41</v>
      </c>
      <c r="B17" s="38">
        <v>615357111</v>
      </c>
      <c r="C17" s="15">
        <v>32336802.350000001</v>
      </c>
      <c r="D17" s="36">
        <f t="shared" si="0"/>
        <v>647693913.35000002</v>
      </c>
      <c r="E17" s="15">
        <v>171351403.56</v>
      </c>
      <c r="F17" s="15">
        <v>119011135.62</v>
      </c>
      <c r="G17" s="37">
        <f t="shared" si="1"/>
        <v>476342509.79000002</v>
      </c>
    </row>
    <row r="18" spans="1:8" x14ac:dyDescent="0.25">
      <c r="A18" s="14" t="s">
        <v>42</v>
      </c>
      <c r="B18" s="38">
        <v>267044578</v>
      </c>
      <c r="C18" s="15">
        <v>16499714.630000001</v>
      </c>
      <c r="D18" s="36">
        <f t="shared" si="0"/>
        <v>283544292.63</v>
      </c>
      <c r="E18" s="15">
        <v>115021700.7</v>
      </c>
      <c r="F18" s="15">
        <v>93753694.060000002</v>
      </c>
      <c r="G18" s="37">
        <f t="shared" si="1"/>
        <v>168522591.93000001</v>
      </c>
    </row>
    <row r="19" spans="1:8" x14ac:dyDescent="0.25">
      <c r="A19" s="14" t="s">
        <v>43</v>
      </c>
      <c r="B19" s="38">
        <v>0</v>
      </c>
      <c r="C19" s="15">
        <v>0</v>
      </c>
      <c r="D19" s="36">
        <f t="shared" si="0"/>
        <v>0</v>
      </c>
      <c r="E19" s="15">
        <v>0</v>
      </c>
      <c r="F19" s="15">
        <v>0</v>
      </c>
      <c r="G19" s="37">
        <f t="shared" si="1"/>
        <v>0</v>
      </c>
    </row>
    <row r="20" spans="1:8" x14ac:dyDescent="0.25">
      <c r="A20" s="14" t="s">
        <v>44</v>
      </c>
      <c r="B20" s="38">
        <v>1884054232</v>
      </c>
      <c r="C20" s="15">
        <v>39991534.640000001</v>
      </c>
      <c r="D20" s="36">
        <f t="shared" si="0"/>
        <v>1924045766.6400001</v>
      </c>
      <c r="E20" s="15">
        <v>867812174.35000002</v>
      </c>
      <c r="F20" s="15">
        <v>759834244.08000004</v>
      </c>
      <c r="G20" s="37">
        <f t="shared" si="1"/>
        <v>1056233592.2900001</v>
      </c>
    </row>
    <row r="21" spans="1:8" x14ac:dyDescent="0.25">
      <c r="A21" s="14" t="s">
        <v>45</v>
      </c>
      <c r="B21" s="38">
        <v>2212549034</v>
      </c>
      <c r="C21" s="15">
        <v>85439515.969999999</v>
      </c>
      <c r="D21" s="36">
        <f t="shared" si="0"/>
        <v>2297988549.9699998</v>
      </c>
      <c r="E21" s="15">
        <v>262891425.16999999</v>
      </c>
      <c r="F21" s="15">
        <v>222833109.65000001</v>
      </c>
      <c r="G21" s="37">
        <f t="shared" si="1"/>
        <v>2035097124.7999997</v>
      </c>
    </row>
    <row r="22" spans="1:8" x14ac:dyDescent="0.25">
      <c r="A22" s="11" t="s">
        <v>46</v>
      </c>
      <c r="B22" s="36">
        <v>5983665492</v>
      </c>
      <c r="C22" s="12">
        <v>181782961.75</v>
      </c>
      <c r="D22" s="36">
        <f t="shared" si="0"/>
        <v>6165448453.75</v>
      </c>
      <c r="E22" s="12">
        <v>2652409031.6500001</v>
      </c>
      <c r="F22" s="12">
        <v>2469084318.6100001</v>
      </c>
      <c r="G22" s="37">
        <f t="shared" si="1"/>
        <v>3513039422.0999999</v>
      </c>
      <c r="H22" s="1"/>
    </row>
    <row r="23" spans="1:8" ht="26.25" x14ac:dyDescent="0.25">
      <c r="A23" s="14" t="s">
        <v>47</v>
      </c>
      <c r="B23" s="38">
        <v>5662810507</v>
      </c>
      <c r="C23" s="15">
        <v>73086014.510000005</v>
      </c>
      <c r="D23" s="36">
        <f t="shared" si="0"/>
        <v>5735896521.5100002</v>
      </c>
      <c r="E23" s="15">
        <v>2488194567.0799999</v>
      </c>
      <c r="F23" s="15">
        <v>2306931980.0599999</v>
      </c>
      <c r="G23" s="37">
        <f t="shared" si="1"/>
        <v>3247701954.4300003</v>
      </c>
    </row>
    <row r="24" spans="1:8" x14ac:dyDescent="0.25">
      <c r="A24" s="14" t="s">
        <v>48</v>
      </c>
      <c r="B24" s="38">
        <v>320854985</v>
      </c>
      <c r="C24" s="15">
        <v>108696947.23999999</v>
      </c>
      <c r="D24" s="36">
        <f t="shared" si="0"/>
        <v>429551932.24000001</v>
      </c>
      <c r="E24" s="15">
        <v>164214464.56999999</v>
      </c>
      <c r="F24" s="15">
        <v>162152338.55000001</v>
      </c>
      <c r="G24" s="37">
        <f t="shared" si="1"/>
        <v>265337467.67000002</v>
      </c>
    </row>
    <row r="25" spans="1:8" x14ac:dyDescent="0.25">
      <c r="A25" s="14" t="s">
        <v>49</v>
      </c>
      <c r="B25" s="38">
        <v>0</v>
      </c>
      <c r="C25" s="15">
        <v>0</v>
      </c>
      <c r="D25" s="36">
        <f t="shared" si="0"/>
        <v>0</v>
      </c>
      <c r="E25" s="15">
        <v>0</v>
      </c>
      <c r="F25" s="15">
        <v>0</v>
      </c>
      <c r="G25" s="37">
        <f t="shared" si="1"/>
        <v>0</v>
      </c>
    </row>
    <row r="26" spans="1:8" x14ac:dyDescent="0.25">
      <c r="A26" s="11" t="s">
        <v>50</v>
      </c>
      <c r="B26" s="36">
        <v>0</v>
      </c>
      <c r="C26" s="12">
        <v>0</v>
      </c>
      <c r="D26" s="36">
        <f t="shared" si="0"/>
        <v>0</v>
      </c>
      <c r="E26" s="12">
        <v>0</v>
      </c>
      <c r="F26" s="12">
        <v>0</v>
      </c>
      <c r="G26" s="37">
        <f t="shared" si="1"/>
        <v>0</v>
      </c>
      <c r="H26" s="1"/>
    </row>
    <row r="27" spans="1:8" x14ac:dyDescent="0.25">
      <c r="A27" s="14" t="s">
        <v>51</v>
      </c>
      <c r="B27" s="38">
        <v>0</v>
      </c>
      <c r="C27" s="15">
        <v>0</v>
      </c>
      <c r="D27" s="36">
        <f t="shared" si="0"/>
        <v>0</v>
      </c>
      <c r="E27" s="15">
        <v>0</v>
      </c>
      <c r="F27" s="15">
        <v>0</v>
      </c>
      <c r="G27" s="37">
        <f t="shared" si="1"/>
        <v>0</v>
      </c>
    </row>
    <row r="28" spans="1:8" x14ac:dyDescent="0.25">
      <c r="A28" s="14" t="s">
        <v>52</v>
      </c>
      <c r="B28" s="38">
        <v>0</v>
      </c>
      <c r="C28" s="15">
        <v>0</v>
      </c>
      <c r="D28" s="36">
        <f t="shared" si="0"/>
        <v>0</v>
      </c>
      <c r="E28" s="15">
        <v>0</v>
      </c>
      <c r="F28" s="15">
        <v>0</v>
      </c>
      <c r="G28" s="37">
        <f t="shared" si="1"/>
        <v>0</v>
      </c>
    </row>
    <row r="29" spans="1:8" x14ac:dyDescent="0.25">
      <c r="A29" s="11" t="s">
        <v>53</v>
      </c>
      <c r="B29" s="36">
        <v>653500000</v>
      </c>
      <c r="C29" s="12">
        <v>0</v>
      </c>
      <c r="D29" s="36">
        <f t="shared" si="0"/>
        <v>653500000</v>
      </c>
      <c r="E29" s="12">
        <v>285039566.56</v>
      </c>
      <c r="F29" s="12">
        <v>282757476.94</v>
      </c>
      <c r="G29" s="37">
        <f t="shared" si="1"/>
        <v>368460433.44</v>
      </c>
      <c r="H29" s="1"/>
    </row>
    <row r="30" spans="1:8" x14ac:dyDescent="0.25">
      <c r="A30" s="14" t="s">
        <v>54</v>
      </c>
      <c r="B30" s="38">
        <v>653500000</v>
      </c>
      <c r="C30" s="15">
        <v>0</v>
      </c>
      <c r="D30" s="36">
        <f t="shared" si="0"/>
        <v>653500000</v>
      </c>
      <c r="E30" s="15">
        <v>285039566.56</v>
      </c>
      <c r="F30" s="15">
        <v>282757476.94</v>
      </c>
      <c r="G30" s="37">
        <f t="shared" si="1"/>
        <v>368460433.44</v>
      </c>
    </row>
    <row r="31" spans="1:8" x14ac:dyDescent="0.25">
      <c r="A31" s="14" t="s">
        <v>55</v>
      </c>
      <c r="B31" s="38">
        <v>0</v>
      </c>
      <c r="C31" s="15">
        <v>0</v>
      </c>
      <c r="D31" s="36">
        <f t="shared" si="0"/>
        <v>0</v>
      </c>
      <c r="E31" s="15">
        <v>0</v>
      </c>
      <c r="F31" s="15">
        <v>0</v>
      </c>
      <c r="G31" s="37">
        <f t="shared" si="1"/>
        <v>0</v>
      </c>
    </row>
    <row r="32" spans="1:8" x14ac:dyDescent="0.25">
      <c r="A32" s="14" t="s">
        <v>56</v>
      </c>
      <c r="B32" s="38">
        <v>0</v>
      </c>
      <c r="C32" s="15">
        <v>0</v>
      </c>
      <c r="D32" s="36">
        <f t="shared" si="0"/>
        <v>0</v>
      </c>
      <c r="E32" s="15">
        <v>0</v>
      </c>
      <c r="F32" s="15">
        <v>0</v>
      </c>
      <c r="G32" s="37">
        <f t="shared" si="1"/>
        <v>0</v>
      </c>
    </row>
    <row r="33" spans="1:8" x14ac:dyDescent="0.25">
      <c r="A33" s="14" t="s">
        <v>57</v>
      </c>
      <c r="B33" s="38">
        <v>0</v>
      </c>
      <c r="C33" s="15">
        <v>0</v>
      </c>
      <c r="D33" s="36">
        <f t="shared" si="0"/>
        <v>0</v>
      </c>
      <c r="E33" s="15">
        <v>0</v>
      </c>
      <c r="F33" s="15">
        <v>0</v>
      </c>
      <c r="G33" s="37">
        <f t="shared" si="1"/>
        <v>0</v>
      </c>
    </row>
    <row r="34" spans="1:8" x14ac:dyDescent="0.25">
      <c r="A34" s="11" t="s">
        <v>58</v>
      </c>
      <c r="B34" s="36">
        <v>5672866350</v>
      </c>
      <c r="C34" s="12">
        <v>73804179.569999993</v>
      </c>
      <c r="D34" s="36">
        <f t="shared" si="0"/>
        <v>5746670529.5699997</v>
      </c>
      <c r="E34" s="12">
        <v>2944347635.4000001</v>
      </c>
      <c r="F34" s="12">
        <v>2944347635.4000001</v>
      </c>
      <c r="G34" s="37">
        <f t="shared" si="1"/>
        <v>2802322894.1699996</v>
      </c>
      <c r="H34" s="1"/>
    </row>
    <row r="35" spans="1:8" x14ac:dyDescent="0.25">
      <c r="A35" s="14" t="s">
        <v>59</v>
      </c>
      <c r="B35" s="38">
        <v>2729656032</v>
      </c>
      <c r="C35" s="15">
        <v>32932154.350000001</v>
      </c>
      <c r="D35" s="36">
        <f t="shared" si="0"/>
        <v>2762588186.3499999</v>
      </c>
      <c r="E35" s="15">
        <v>1380648204.0599999</v>
      </c>
      <c r="F35" s="15">
        <v>1380648204.0599999</v>
      </c>
      <c r="G35" s="37">
        <f t="shared" si="1"/>
        <v>1381939982.29</v>
      </c>
    </row>
    <row r="36" spans="1:8" x14ac:dyDescent="0.25">
      <c r="A36" s="14" t="s">
        <v>60</v>
      </c>
      <c r="B36" s="38">
        <v>2732632827</v>
      </c>
      <c r="C36" s="15">
        <v>40872025.219999999</v>
      </c>
      <c r="D36" s="36">
        <f t="shared" si="0"/>
        <v>2773504852.2199998</v>
      </c>
      <c r="E36" s="15">
        <v>1475335821.6099999</v>
      </c>
      <c r="F36" s="15">
        <v>1475335821.6099999</v>
      </c>
      <c r="G36" s="37">
        <f t="shared" si="1"/>
        <v>1298169030.6099999</v>
      </c>
    </row>
    <row r="37" spans="1:8" ht="26.25" x14ac:dyDescent="0.25">
      <c r="A37" s="14" t="s">
        <v>61</v>
      </c>
      <c r="B37" s="38">
        <v>210577491</v>
      </c>
      <c r="C37" s="15">
        <v>0</v>
      </c>
      <c r="D37" s="36">
        <f t="shared" si="0"/>
        <v>210577491</v>
      </c>
      <c r="E37" s="15">
        <v>88363609.730000004</v>
      </c>
      <c r="F37" s="15">
        <v>88363609.730000004</v>
      </c>
      <c r="G37" s="37">
        <f t="shared" si="1"/>
        <v>122213881.27</v>
      </c>
    </row>
    <row r="38" spans="1:8" x14ac:dyDescent="0.25">
      <c r="A38" s="14" t="s">
        <v>62</v>
      </c>
      <c r="B38" s="38">
        <v>0</v>
      </c>
      <c r="C38" s="15">
        <v>0</v>
      </c>
      <c r="D38" s="36">
        <f t="shared" si="0"/>
        <v>0</v>
      </c>
      <c r="E38" s="15">
        <v>0</v>
      </c>
      <c r="F38" s="15">
        <v>0</v>
      </c>
      <c r="G38" s="37">
        <f t="shared" si="1"/>
        <v>0</v>
      </c>
    </row>
    <row r="39" spans="1:8" x14ac:dyDescent="0.25">
      <c r="A39" s="11" t="s">
        <v>63</v>
      </c>
      <c r="B39" s="36">
        <v>36939345402</v>
      </c>
      <c r="C39" s="12">
        <v>1791739796.8499999</v>
      </c>
      <c r="D39" s="36">
        <f t="shared" si="0"/>
        <v>38731085198.849998</v>
      </c>
      <c r="E39" s="12">
        <v>15284981977.34</v>
      </c>
      <c r="F39" s="12">
        <v>14402194581.110001</v>
      </c>
      <c r="G39" s="37">
        <f t="shared" si="1"/>
        <v>23446103221.509998</v>
      </c>
      <c r="H39" s="1"/>
    </row>
    <row r="40" spans="1:8" x14ac:dyDescent="0.25">
      <c r="A40" s="17"/>
      <c r="B40" s="18"/>
      <c r="C40" s="18"/>
      <c r="D40" s="18"/>
      <c r="E40" s="18"/>
      <c r="F40" s="18"/>
      <c r="G40" s="19"/>
    </row>
    <row r="41" spans="1:8" x14ac:dyDescent="0.25">
      <c r="A41" s="5"/>
      <c r="B41" s="5"/>
      <c r="C41" s="5"/>
      <c r="D41" s="5"/>
      <c r="E41" s="5"/>
      <c r="F41" s="5"/>
      <c r="G41" s="5"/>
    </row>
    <row r="42" spans="1:8" x14ac:dyDescent="0.25">
      <c r="A42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topLeftCell="A13" workbookViewId="0">
      <selection activeCell="B25" sqref="B25"/>
    </sheetView>
  </sheetViews>
  <sheetFormatPr baseColWidth="10" defaultRowHeight="15" x14ac:dyDescent="0.25"/>
  <cols>
    <col min="1" max="1" width="64.7109375" customWidth="1"/>
    <col min="2" max="4" width="17.42578125" bestFit="1" customWidth="1"/>
  </cols>
  <sheetData>
    <row r="1" spans="1:4" x14ac:dyDescent="0.25">
      <c r="A1" s="41" t="s">
        <v>0</v>
      </c>
      <c r="B1" s="41"/>
      <c r="C1" s="41"/>
      <c r="D1" s="41"/>
    </row>
    <row r="2" spans="1:4" x14ac:dyDescent="0.25">
      <c r="A2" s="41" t="s">
        <v>207</v>
      </c>
      <c r="B2" s="41"/>
      <c r="C2" s="41"/>
      <c r="D2" s="41"/>
    </row>
    <row r="3" spans="1:4" x14ac:dyDescent="0.25">
      <c r="A3" s="41" t="s">
        <v>1</v>
      </c>
      <c r="B3" s="41"/>
      <c r="C3" s="41"/>
      <c r="D3" s="41"/>
    </row>
    <row r="4" spans="1:4" x14ac:dyDescent="0.25">
      <c r="A4" s="41" t="s">
        <v>2</v>
      </c>
      <c r="B4" s="41"/>
      <c r="C4" s="41"/>
      <c r="D4" s="41"/>
    </row>
    <row r="5" spans="1:4" x14ac:dyDescent="0.25">
      <c r="A5" s="41" t="s">
        <v>3</v>
      </c>
      <c r="B5" s="41"/>
      <c r="C5" s="41"/>
      <c r="D5" s="41"/>
    </row>
    <row r="6" spans="1:4" x14ac:dyDescent="0.25">
      <c r="A6" s="41" t="s">
        <v>4</v>
      </c>
      <c r="B6" s="41"/>
      <c r="C6" s="41"/>
      <c r="D6" s="41"/>
    </row>
    <row r="7" spans="1:4" x14ac:dyDescent="0.25">
      <c r="A7" s="2"/>
      <c r="B7" s="2"/>
      <c r="C7" s="2"/>
      <c r="D7" s="2"/>
    </row>
    <row r="8" spans="1:4" x14ac:dyDescent="0.25">
      <c r="A8" s="6" t="s">
        <v>8</v>
      </c>
      <c r="B8" s="4" t="s">
        <v>5</v>
      </c>
      <c r="C8" s="4" t="s">
        <v>6</v>
      </c>
      <c r="D8" s="7" t="s">
        <v>7</v>
      </c>
    </row>
    <row r="9" spans="1:4" x14ac:dyDescent="0.25">
      <c r="A9" s="8"/>
      <c r="B9" s="9"/>
      <c r="C9" s="9"/>
      <c r="D9" s="10"/>
    </row>
    <row r="10" spans="1:4" x14ac:dyDescent="0.25">
      <c r="A10" s="11" t="s">
        <v>9</v>
      </c>
      <c r="B10" s="12">
        <v>36359022430</v>
      </c>
      <c r="C10" s="12">
        <v>15591479667.629999</v>
      </c>
      <c r="D10" s="13">
        <v>15591479667.629999</v>
      </c>
    </row>
    <row r="11" spans="1:4" x14ac:dyDescent="0.25">
      <c r="A11" s="14" t="s">
        <v>10</v>
      </c>
      <c r="B11" s="15">
        <v>36359022430</v>
      </c>
      <c r="C11" s="15">
        <v>15591479667.629999</v>
      </c>
      <c r="D11" s="16">
        <v>15591479667.629999</v>
      </c>
    </row>
    <row r="12" spans="1:4" x14ac:dyDescent="0.25">
      <c r="A12" s="14" t="s">
        <v>11</v>
      </c>
      <c r="B12" s="15">
        <v>0</v>
      </c>
      <c r="C12" s="15">
        <v>0</v>
      </c>
      <c r="D12" s="16">
        <v>0</v>
      </c>
    </row>
    <row r="13" spans="1:4" x14ac:dyDescent="0.25">
      <c r="A13" s="11" t="s">
        <v>12</v>
      </c>
      <c r="B13" s="12">
        <v>36728767911</v>
      </c>
      <c r="C13" s="12">
        <f>15284981977.34-88363609.73</f>
        <v>15196618367.610001</v>
      </c>
      <c r="D13" s="13">
        <v>14313830971.380001</v>
      </c>
    </row>
    <row r="14" spans="1:4" x14ac:dyDescent="0.25">
      <c r="A14" s="14" t="s">
        <v>13</v>
      </c>
      <c r="B14" s="15">
        <v>36728767911</v>
      </c>
      <c r="C14" s="15">
        <f>+C13</f>
        <v>15196618367.610001</v>
      </c>
      <c r="D14" s="16">
        <f>14402194581.11-88363609.73</f>
        <v>14313830971.380001</v>
      </c>
    </row>
    <row r="15" spans="1:4" x14ac:dyDescent="0.25">
      <c r="A15" s="14" t="s">
        <v>14</v>
      </c>
      <c r="B15" s="15">
        <v>0</v>
      </c>
      <c r="C15" s="15">
        <v>0</v>
      </c>
      <c r="D15" s="16">
        <v>0</v>
      </c>
    </row>
    <row r="16" spans="1:4" x14ac:dyDescent="0.25">
      <c r="A16" s="11" t="s">
        <v>15</v>
      </c>
      <c r="B16" s="36">
        <f>+B10-B13</f>
        <v>-369745481</v>
      </c>
      <c r="C16" s="36">
        <f t="shared" ref="C16:D16" si="0">+C10-C13</f>
        <v>394861300.01999855</v>
      </c>
      <c r="D16" s="23">
        <f t="shared" si="0"/>
        <v>1277648696.2499981</v>
      </c>
    </row>
    <row r="17" spans="1:4" x14ac:dyDescent="0.25">
      <c r="A17" s="8" t="s">
        <v>16</v>
      </c>
      <c r="B17" s="9" t="s">
        <v>17</v>
      </c>
      <c r="C17" s="9" t="s">
        <v>6</v>
      </c>
      <c r="D17" s="10" t="s">
        <v>18</v>
      </c>
    </row>
    <row r="18" spans="1:4" x14ac:dyDescent="0.25">
      <c r="A18" s="11" t="s">
        <v>19</v>
      </c>
      <c r="B18" s="36">
        <f>+B16</f>
        <v>-369745481</v>
      </c>
      <c r="C18" s="36">
        <f t="shared" ref="C18:D18" si="1">+C16</f>
        <v>394861300.01999855</v>
      </c>
      <c r="D18" s="23">
        <f t="shared" si="1"/>
        <v>1277648696.2499981</v>
      </c>
    </row>
    <row r="19" spans="1:4" x14ac:dyDescent="0.25">
      <c r="A19" s="14" t="s">
        <v>20</v>
      </c>
      <c r="B19" s="15">
        <f>136807703+33000000</f>
        <v>169807703</v>
      </c>
      <c r="C19" s="15">
        <f>62208832.91+6620349</f>
        <v>68829181.909999996</v>
      </c>
      <c r="D19" s="26">
        <f>62208832.91+6620349</f>
        <v>68829181.909999996</v>
      </c>
    </row>
    <row r="20" spans="1:4" x14ac:dyDescent="0.25">
      <c r="A20" s="11" t="s">
        <v>21</v>
      </c>
      <c r="B20" s="36">
        <f>+B18-B19</f>
        <v>-539553184</v>
      </c>
      <c r="C20" s="36">
        <f t="shared" ref="C20:D20" si="2">+C18-C19</f>
        <v>326032118.10999858</v>
      </c>
      <c r="D20" s="23">
        <f t="shared" si="2"/>
        <v>1208819514.339998</v>
      </c>
    </row>
    <row r="21" spans="1:4" x14ac:dyDescent="0.25">
      <c r="A21" s="8" t="s">
        <v>16</v>
      </c>
      <c r="B21" s="9" t="s">
        <v>17</v>
      </c>
      <c r="C21" s="9" t="s">
        <v>6</v>
      </c>
      <c r="D21" s="10" t="s">
        <v>18</v>
      </c>
    </row>
    <row r="22" spans="1:4" x14ac:dyDescent="0.25">
      <c r="A22" s="14" t="s">
        <v>22</v>
      </c>
      <c r="B22" s="15">
        <v>580322976</v>
      </c>
      <c r="C22" s="15">
        <v>0</v>
      </c>
      <c r="D22" s="16">
        <v>0</v>
      </c>
    </row>
    <row r="23" spans="1:4" x14ac:dyDescent="0.25">
      <c r="A23" s="14" t="s">
        <v>23</v>
      </c>
      <c r="B23" s="15">
        <v>40769788</v>
      </c>
      <c r="C23" s="15">
        <v>19534427.82</v>
      </c>
      <c r="D23" s="16">
        <v>19534427.82</v>
      </c>
    </row>
    <row r="24" spans="1:4" x14ac:dyDescent="0.25">
      <c r="A24" s="11" t="s">
        <v>24</v>
      </c>
      <c r="B24" s="36">
        <f>+B22-B23</f>
        <v>539553188</v>
      </c>
      <c r="C24" s="36">
        <f t="shared" ref="C24:D24" si="3">+C22+C23</f>
        <v>19534427.82</v>
      </c>
      <c r="D24" s="23">
        <f t="shared" si="3"/>
        <v>19534427.82</v>
      </c>
    </row>
    <row r="25" spans="1:4" x14ac:dyDescent="0.25">
      <c r="A25" s="17"/>
      <c r="B25" s="18"/>
      <c r="C25" s="18"/>
      <c r="D25" s="19"/>
    </row>
    <row r="26" spans="1:4" x14ac:dyDescent="0.25">
      <c r="A26" s="5"/>
      <c r="B26" s="5"/>
      <c r="C26" s="5"/>
      <c r="D26" s="5"/>
    </row>
    <row r="27" spans="1:4" x14ac:dyDescent="0.25">
      <c r="A27" t="s">
        <v>25</v>
      </c>
    </row>
    <row r="28" spans="1:4" x14ac:dyDescent="0.25">
      <c r="C28" s="3"/>
    </row>
    <row r="29" spans="1:4" x14ac:dyDescent="0.25">
      <c r="C29" s="3"/>
    </row>
    <row r="30" spans="1:4" x14ac:dyDescent="0.25">
      <c r="B30" s="39"/>
      <c r="C30" s="39"/>
      <c r="D30" s="39"/>
    </row>
    <row r="31" spans="1:4" x14ac:dyDescent="0.25">
      <c r="B31" s="39"/>
      <c r="C31" s="39"/>
      <c r="D31" s="39"/>
    </row>
    <row r="32" spans="1:4" x14ac:dyDescent="0.25">
      <c r="B32" s="40"/>
      <c r="C32" s="40"/>
      <c r="D32" s="40"/>
    </row>
    <row r="33" spans="2:4" x14ac:dyDescent="0.25">
      <c r="B33" s="40"/>
      <c r="C33" s="39"/>
      <c r="D33" s="40"/>
    </row>
  </sheetData>
  <mergeCells count="6">
    <mergeCell ref="A6:D6"/>
    <mergeCell ref="A1:D1"/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2016-07-28T15:36:54Z</cp:lastPrinted>
  <dcterms:created xsi:type="dcterms:W3CDTF">2016-07-28T15:08:07Z</dcterms:created>
  <dcterms:modified xsi:type="dcterms:W3CDTF">2016-07-29T15:18:14Z</dcterms:modified>
</cp:coreProperties>
</file>